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9440" windowHeight="9525"/>
  </bookViews>
  <sheets>
    <sheet name="ФОРМА" sheetId="2" r:id="rId1"/>
    <sheet name="БАЛЛЫ" sheetId="5" r:id="rId2"/>
    <sheet name="СРОКИ" sheetId="6" r:id="rId3"/>
    <sheet name="Лист1" sheetId="7" r:id="rId4"/>
  </sheets>
  <externalReferences>
    <externalReference r:id="rId5"/>
  </externalReferences>
  <definedNames>
    <definedName name="_xlnm.Print_Area" localSheetId="1">БАЛЛЫ!$A$1:$E$22</definedName>
    <definedName name="_xlnm.Print_Area" localSheetId="2">СРОКИ!$A$1:$S$50</definedName>
    <definedName name="_xlnm.Print_Area" localSheetId="0">ФОРМА!$A$3:$J$180</definedName>
  </definedNames>
  <calcPr calcId="124519"/>
</workbook>
</file>

<file path=xl/calcChain.xml><?xml version="1.0" encoding="utf-8"?>
<calcChain xmlns="http://schemas.openxmlformats.org/spreadsheetml/2006/main">
  <c r="I135" i="2"/>
  <c r="G124"/>
  <c r="I122" s="1"/>
  <c r="I96"/>
  <c r="E21" i="5"/>
  <c r="E20"/>
  <c r="E19"/>
  <c r="E18"/>
  <c r="E17"/>
  <c r="E16"/>
  <c r="E15"/>
  <c r="E14"/>
  <c r="E13"/>
  <c r="A2"/>
  <c r="I121" i="2" l="1"/>
  <c r="I120"/>
  <c r="I123"/>
  <c r="I119"/>
  <c r="E22" i="5"/>
</calcChain>
</file>

<file path=xl/comments1.xml><?xml version="1.0" encoding="utf-8"?>
<comments xmlns="http://schemas.openxmlformats.org/spreadsheetml/2006/main">
  <authors>
    <author>Manankina</author>
    <author>Бирюкова Валерия Геннадьевна</author>
  </authors>
  <commentList>
    <comment ref="A24" authorId="0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B32" authorId="1">
      <text>
        <r>
          <rPr>
            <sz val="9"/>
            <color indexed="81"/>
            <rFont val="Tahoma"/>
            <family val="2"/>
            <charset val="204"/>
          </rPr>
          <t xml:space="preserve">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
</t>
        </r>
      </text>
    </comment>
    <comment ref="B55" authorId="0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A61" authorId="1">
      <text>
        <r>
          <rPr>
            <sz val="9"/>
            <color indexed="81"/>
            <rFont val="Tahoma"/>
            <family val="2"/>
            <charset val="204"/>
          </rPr>
          <t>коротко опишите суть проблемы, ее негативные социально-экономические последствия, степень неотложности решения и так далее</t>
        </r>
      </text>
    </comment>
    <comment ref="A86" authorId="0">
      <text>
        <r>
          <rPr>
            <sz val="9"/>
            <color rgb="FF000000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09" authorId="0">
      <text>
        <r>
          <rPr>
            <sz val="9"/>
            <color rgb="FF000000"/>
            <rFont val="Tahoma"/>
            <family val="2"/>
            <charset val="204"/>
          </rPr>
          <t xml:space="preserve">Вставьте ссылку на папку с размещенными в облачном хранилище скан-копиями, видеофайлами, аудиофайлами, фотографиями, подтверждающими использование указанных выше каналов информирования. 
</t>
        </r>
      </text>
    </comment>
    <comment ref="A111" authorId="1">
      <text>
        <r>
          <rPr>
            <b/>
            <sz val="9"/>
            <color rgb="FF000000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A112" authorId="1">
      <text>
        <r>
          <rPr>
            <sz val="9"/>
            <color rgb="FF000000"/>
            <rFont val="Tahoma"/>
            <family val="2"/>
            <charset val="204"/>
          </rPr>
          <t xml:space="preserve">адреса соответствующих страниц в информационно-телекоммуникационной 
</t>
        </r>
        <r>
          <rPr>
            <sz val="9"/>
            <color rgb="FF000000"/>
            <rFont val="Tahoma"/>
            <family val="2"/>
            <charset val="204"/>
          </rPr>
          <t>сети «Интернет»</t>
        </r>
      </text>
    </comment>
    <comment ref="B132" authorId="1">
      <text>
        <r>
          <rPr>
            <sz val="9"/>
            <color indexed="81"/>
            <rFont val="Tahoma"/>
            <family val="2"/>
            <charset val="204"/>
          </rPr>
          <t>введите наименование юридического лица, ФИО индивидуального предпринимателя из гарантийного письма</t>
        </r>
      </text>
    </comment>
    <comment ref="A142" authorId="1">
      <text>
        <r>
          <rPr>
            <b/>
            <sz val="9"/>
            <color rgb="FF000000"/>
            <rFont val="Tahoma"/>
            <family val="2"/>
            <charset val="204"/>
          </rPr>
          <t>Примеры нефинансовых форм участия: 1) предоставление материалов; 2) предоставление техники и оборудования; 3) вывоз мусора и тому подобное.</t>
        </r>
      </text>
    </comment>
    <comment ref="A150" authorId="1">
      <text>
        <r>
          <rPr>
            <b/>
            <sz val="9"/>
            <color indexed="81"/>
            <rFont val="Tahoma"/>
            <family val="2"/>
            <charset val="204"/>
          </rPr>
          <t>*Не позднее 1 октября года реализации проекта</t>
        </r>
      </text>
    </comment>
  </commentList>
</comments>
</file>

<file path=xl/sharedStrings.xml><?xml version="1.0" encoding="utf-8"?>
<sst xmlns="http://schemas.openxmlformats.org/spreadsheetml/2006/main" count="250" uniqueCount="201">
  <si>
    <t>4.1. Наименование вопроса местного значения, в рамках которого реализуется проект:</t>
  </si>
  <si>
    <t>4.3. Основание для исполнения полномочия по решению вопроса местного значения, в рамках которого реализуется проект:</t>
  </si>
  <si>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</si>
  <si>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</si>
  <si>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</si>
  <si>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</si>
  <si>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</si>
  <si>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</si>
  <si>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9. Дополнительная информация и комментарии:</t>
  </si>
  <si>
    <t>(подпись)</t>
  </si>
  <si>
    <t>Приложение № 1
к Порядку проведения конкурсного отбора проектов инициативного бюджетирования, их реализации и осуществления контроля за реализацией проектов инициативного бюджетирования</t>
  </si>
  <si>
    <t xml:space="preserve">ТИПОВАЯ ФОРМА
</t>
  </si>
  <si>
    <t>описания проекта инициативного бюджетирования
для участия в конкурсном отборе проектов инициативного бюджетирования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</si>
  <si>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</si>
  <si>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</si>
  <si>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</si>
  <si>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</si>
  <si>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</si>
  <si>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</si>
  <si>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</si>
  <si>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</si>
  <si>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</si>
  <si>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</si>
  <si>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</si>
  <si>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4. Информация о вопросе местного значения, в рамках которого реализуется проект.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</si>
  <si>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и планируют реализовать проект: </t>
  </si>
  <si>
    <t>3.</t>
  </si>
  <si>
    <t>4.</t>
  </si>
  <si>
    <t>6. Информация для оценки заявки на участие в конкурсном отборе.</t>
  </si>
  <si>
    <t>6.1. Количество граждан, принявших участие в выдвижении проекта инициативного бюджетирования: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</si>
  <si>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</si>
  <si>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</si>
  <si>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</si>
  <si>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</si>
  <si>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</si>
  <si>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</si>
  <si>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</si>
  <si>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</si>
  <si>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</si>
  <si>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</si>
  <si>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</si>
  <si>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</si>
  <si>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</si>
  <si>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</si>
  <si>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</si>
  <si>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</si>
  <si>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</si>
  <si>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</si>
  <si>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</si>
  <si>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 xml:space="preserve">5.4. Наличие технической, проектной и сметной документации*: 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</si>
  <si>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</si>
  <si>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</si>
  <si>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</si>
  <si>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пн</t>
  </si>
  <si>
    <t>вт</t>
  </si>
  <si>
    <t>ср</t>
  </si>
  <si>
    <t>чт</t>
  </si>
  <si>
    <t>пт</t>
  </si>
  <si>
    <t>сб</t>
  </si>
  <si>
    <t>вс</t>
  </si>
  <si>
    <t>декабрь</t>
  </si>
  <si>
    <t xml:space="preserve">январь </t>
  </si>
  <si>
    <t xml:space="preserve">Окончание приема конкурсных заявок </t>
  </si>
  <si>
    <t>ед.</t>
  </si>
  <si>
    <t>Итого количество каналов информирования о проекте инициативного бюджетирования: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</si>
  <si>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</si>
  <si>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</si>
  <si>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</si>
  <si>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</si>
  <si>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Средства физических лиц, поступившие в местный бюджет</t>
  </si>
  <si>
    <t>2.1.</t>
  </si>
  <si>
    <t>2.2.</t>
  </si>
  <si>
    <t>2.3.</t>
  </si>
  <si>
    <t>6.6. Количество граждан, изъявивших желание принять трудовое участие в  реализации проекта:</t>
  </si>
  <si>
    <t>Ед. изм.</t>
  </si>
  <si>
    <t>Наименование  формы нефинансового участия</t>
  </si>
  <si>
    <t xml:space="preserve">1 балл при наличии </t>
  </si>
  <si>
    <t>Количество граждан, принявших участие в выдвижения проекта инициативного бюджетирования</t>
  </si>
  <si>
    <t>Количество благополучателей (человек), которые будут регулярно (не реже одного раза в месяц) пользоваться результатами реализованного проекта инициативного бюджетирования</t>
  </si>
  <si>
    <t>Количество каналов информирования о проекте инициативного бюджетирования</t>
  </si>
  <si>
    <t>Отношение размера участия физических лиц в софинансировании проекта инициативного бюджетирования к стоимости проекта инициативного бюджетирования</t>
  </si>
  <si>
    <t>Количество нефинансовых форм участия в реализации проекта инициативного бюджетирования (трудовое участие, предоставление строительной техники, материалов и т.п.)</t>
  </si>
  <si>
    <t>Количество граждан, изъявивших желание принять трудовое участие в реализации проекта инициативного бюджетирования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</si>
  <si>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</si>
  <si>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</si>
  <si>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</si>
  <si>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</si>
  <si>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</si>
  <si>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</si>
  <si>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</si>
  <si>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</si>
  <si>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</si>
  <si>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</si>
  <si>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</si>
  <si>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</si>
  <si>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 xml:space="preserve">Глава администрации </t>
  </si>
  <si>
    <t>(Ф.И.О.)</t>
  </si>
  <si>
    <t>чел.</t>
  </si>
  <si>
    <t xml:space="preserve">5.2. Ссылка на файловый обменник или облачное хранилище с фотографиями, отражающими текущее состояние объекта (от 3 до 5 фото с разных ракурсов): 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</si>
  <si>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</si>
  <si>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</si>
  <si>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</si>
  <si>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</si>
  <si>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</si>
  <si>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</si>
  <si>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</si>
  <si>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>Соглашение о передаче осуществления части полномочий по решению вопросов местного значения (при наличии приложить к заявке).</t>
  </si>
  <si>
    <t xml:space="preserve">Вид документации: </t>
  </si>
  <si>
    <t>*При наличии копия документа прикладывается к заявке.</t>
  </si>
  <si>
    <t>*При наличии документация прикладывается к заявке.</t>
  </si>
  <si>
    <t>июль</t>
  </si>
  <si>
    <t>август</t>
  </si>
  <si>
    <t>сентябрь</t>
  </si>
  <si>
    <t xml:space="preserve">октябрь </t>
  </si>
  <si>
    <t xml:space="preserve">ноябрь </t>
  </si>
  <si>
    <t xml:space="preserve">февраль </t>
  </si>
  <si>
    <t xml:space="preserve">март </t>
  </si>
  <si>
    <t>Начало приема конкурсных заявок</t>
  </si>
  <si>
    <t>Направление заявок в органы исполнительной власти</t>
  </si>
  <si>
    <t xml:space="preserve">направление органами исполнительной власти замечаний в органы местного самоуправления </t>
  </si>
  <si>
    <t>Направление органами местного самоуправления в управление исправленных заявок</t>
  </si>
  <si>
    <t>Определение областной конкурсной комиссией победителей конкурсного отбора и подписание протокола заседания конкурсной комиссии</t>
  </si>
  <si>
    <t>Подготовка местными администрациями документов, необходимых для финансирования проекта</t>
  </si>
  <si>
    <t xml:space="preserve">КАЛЕНДАРНЫЙ ПЛАН КОНКУРСНОГО ОТБОРА ПРОЕКТОВ </t>
  </si>
  <si>
    <t>Отношение размера участия юридических лиц,  индивидуальных предпринимателей в софинансировании проекта к стоимости проекта инициативного бюджетирования</t>
  </si>
  <si>
    <t xml:space="preserve">5 баллов при наличии </t>
  </si>
  <si>
    <t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проектов инициативного бюджетирования</t>
  </si>
  <si>
    <r>
      <t xml:space="preserve">1 балл за каждые 10 человек, но не более </t>
    </r>
    <r>
      <rPr>
        <u/>
        <sz val="11"/>
        <color theme="1"/>
        <rFont val="Times New Roman"/>
        <family val="1"/>
        <charset val="204"/>
        <scheme val="minor"/>
      </rPr>
      <t>20</t>
    </r>
    <r>
      <rPr>
        <sz val="11"/>
        <color theme="1"/>
        <rFont val="Times New Roman"/>
        <family val="1"/>
        <charset val="204"/>
        <scheme val="minor"/>
      </rPr>
      <t> баллов</t>
    </r>
  </si>
  <si>
    <r>
      <t xml:space="preserve">1 балл за каждые 100 человек, но не более </t>
    </r>
    <r>
      <rPr>
        <u/>
        <sz val="11"/>
        <color theme="1"/>
        <rFont val="Times New Roman"/>
        <family val="1"/>
        <charset val="204"/>
        <scheme val="minor"/>
      </rPr>
      <t>15</t>
    </r>
    <r>
      <rPr>
        <sz val="11"/>
        <color theme="1"/>
        <rFont val="Times New Roman"/>
        <family val="1"/>
        <charset val="204"/>
        <scheme val="minor"/>
      </rPr>
      <t> баллов</t>
    </r>
  </si>
  <si>
    <r>
      <t xml:space="preserve">1 балл за каждый канал, но не более </t>
    </r>
    <r>
      <rPr>
        <u/>
        <sz val="11"/>
        <color theme="1"/>
        <rFont val="Times New Roman"/>
        <family val="1"/>
        <charset val="204"/>
        <scheme val="minor"/>
      </rPr>
      <t>5</t>
    </r>
    <r>
      <rPr>
        <sz val="11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</si>
  <si>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каждый 1% участия, но не более </t>
    </r>
    <r>
      <rPr>
        <u/>
        <sz val="11"/>
        <color theme="1"/>
        <rFont val="Times New Roman"/>
        <family val="1"/>
        <charset val="204"/>
        <scheme val="minor"/>
      </rPr>
      <t>25</t>
    </r>
    <r>
      <rPr>
        <sz val="11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</si>
  <si>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каждые 2% участия, но не более </t>
    </r>
    <r>
      <rPr>
        <u/>
        <sz val="11"/>
        <color theme="1"/>
        <rFont val="Times New Roman"/>
        <family val="1"/>
        <charset val="204"/>
        <scheme val="minor"/>
      </rPr>
      <t>20</t>
    </r>
    <r>
      <rPr>
        <sz val="11"/>
        <color theme="1"/>
        <rFont val="Times New Roman"/>
        <family val="1"/>
        <charset val="204"/>
        <scheme val="minor"/>
      </rPr>
      <t> баллов</t>
    </r>
  </si>
  <si>
    <r>
      <t xml:space="preserve">1 балл за каждые 20 человек, но не более </t>
    </r>
    <r>
      <rPr>
        <u/>
        <sz val="11"/>
        <color theme="1"/>
        <rFont val="Times New Roman"/>
        <family val="1"/>
        <charset val="204"/>
        <scheme val="minor"/>
      </rPr>
      <t>6</t>
    </r>
    <r>
      <rPr>
        <sz val="11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</si>
  <si>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каждую 1 форму нефинансового участия, но не более </t>
    </r>
    <r>
      <rPr>
        <u/>
        <sz val="11"/>
        <color theme="1"/>
        <rFont val="Times New Roman"/>
        <family val="1"/>
        <charset val="204"/>
        <scheme val="minor"/>
      </rPr>
      <t>3</t>
    </r>
    <r>
      <rPr>
        <sz val="11"/>
        <color theme="1"/>
        <rFont val="Times New Roman"/>
        <family val="1"/>
        <charset val="204"/>
        <scheme val="minor"/>
      </rPr>
      <t> баллов</t>
    </r>
  </si>
  <si>
    <r>
      <t>Наличие проектно-сметной документации, локальной сметы (сметного расчета),</t>
    </r>
    <r>
      <rPr>
        <sz val="11"/>
        <color rgb="FF000000"/>
        <rFont val="Times New Roman"/>
        <family val="1"/>
        <charset val="204"/>
        <scheme val="minor"/>
      </rPr>
      <t xml:space="preserve"> копий смет, расчетов расходов (в зависимости от проекта </t>
    </r>
    <r>
      <rPr>
        <sz val="11"/>
        <color theme="1"/>
        <rFont val="Times New Roman"/>
        <family val="1"/>
        <charset val="204"/>
        <scheme val="minor"/>
      </rPr>
      <t>инициативного бюджетирования</t>
    </r>
    <r>
      <rPr>
        <sz val="11"/>
        <color rgb="FF000000"/>
        <rFont val="Times New Roman"/>
        <family val="1"/>
        <charset val="204"/>
        <scheme val="minor"/>
      </rPr>
      <t>)</t>
    </r>
  </si>
  <si>
    <t>1. Наименование проекта инициативного бюджетирования (далее – проект):</t>
  </si>
  <si>
    <r>
      <rPr>
        <sz val="16"/>
        <rFont val="Times New Roman"/>
        <family val="1"/>
        <charset val="204"/>
      </rPr>
      <t>Вид документа
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  <r>
      <rPr>
        <sz val="14"/>
        <rFont val="Times New Roman"/>
        <family val="1"/>
        <charset val="204"/>
      </rPr>
      <t xml:space="preserve">
</t>
    </r>
  </si>
  <si>
    <t>5.3. Ожидаемые результаты: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</si>
  <si>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
</t>
  </si>
  <si>
    <t>прайс-листы и другая информация, подтверждающая стоимость материалов, оборудования, являющегося неотъемлемой частью выполняемого проекта, работ (услуг).</t>
  </si>
  <si>
    <t>Всего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</si>
  <si>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</si>
  <si>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</si>
  <si>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>Сумма,
(тыс. рублей)</t>
  </si>
  <si>
    <t>Средства юридических лиц и индивидуальных предпринимателей, поступившие в местный бюджет</t>
  </si>
  <si>
    <t xml:space="preserve">* Объем субсидии из областного бюджета не должен превышать 2 млн. рублей. Объем средств местного бюджета не должен быть ниже уровня, утвержденного постановлением Правительства Ростовской области  от 28.12.2011 № 302. Совокупная доля финансового участия физических и (или) юридических лиц, индивидуальных предпринимателей должна составлять не менее 5%. </t>
  </si>
  <si>
    <t>6.5. Вклад юридических лиц, индивидуальных предпринимателей (при наличии):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</si>
  <si>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</si>
  <si>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</si>
  <si>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>*Детализируется сумма строки 2.3 таблицы подпункта 6.4 пункта 6. Объем средств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</t>
  </si>
  <si>
    <t>Наименование юридического лица, фамилия, имя, отчество физического лица, индивидуального предпринимателя</t>
  </si>
  <si>
    <t>Кол-во, (ед.)</t>
  </si>
  <si>
    <t>Всего количество нефинансовых форм участия в реализации проекта:</t>
  </si>
  <si>
    <t>8. Сведения о представителях инициативной группы граждан, представителях органа территориального общественного самоуправления:</t>
  </si>
  <si>
    <t>ФИО представителей инициативной группы, органа территориального общественного самоуправления (полностью)</t>
  </si>
  <si>
    <t>8.1. Сведения о представителях местной администрации муниципального района, городского округа, ответственных за подготовку документации:</t>
  </si>
  <si>
    <t xml:space="preserve">Ф.И.О. представителей администрации муниципального образования
(полностью)
</t>
  </si>
  <si>
    <t>6.7. Нефинансовые формы участия в реализации проекта (кроме трудового участия, предусмотренного пунктом 6.6):</t>
  </si>
  <si>
    <t>Администрация Манычского сельского поселения</t>
  </si>
  <si>
    <t>Благоустройство территории сквера и обустройство спортивно-игровой зоны пос.Степной Курган</t>
  </si>
  <si>
    <t>Сальский район</t>
  </si>
  <si>
    <t>Манычское сельское поселения</t>
  </si>
  <si>
    <t xml:space="preserve">пос.Степной Курган </t>
  </si>
  <si>
    <t>объект культуры</t>
  </si>
  <si>
    <t>в наличии</t>
  </si>
  <si>
    <t>Выписка из ЕГРН</t>
  </si>
  <si>
    <t>61/040/2020-1</t>
  </si>
  <si>
    <t>Свидетельство о государственной регистрации права</t>
  </si>
  <si>
    <t>Серия 61-АЕ № 729359</t>
  </si>
  <si>
    <t>х</t>
  </si>
  <si>
    <t>https://yadi.sk/d/nhsIz6oBflstjg</t>
  </si>
  <si>
    <t>Учащиеся и дети дошкольного возраста</t>
  </si>
  <si>
    <t>Пенсионеры</t>
  </si>
  <si>
    <t>Работающие и иные граждане</t>
  </si>
  <si>
    <t>обнародование на информационных стендах</t>
  </si>
  <si>
    <t>https://yadi.sk/d/AN5XtYUDv_LLUA</t>
  </si>
  <si>
    <t>https://www.instagram.com/p/CC-Tk37j7aq/?igshid=geqf68tfuf27</t>
  </si>
  <si>
    <t>https://ok.ru/profile/563175535862</t>
  </si>
  <si>
    <t>ООО "имени М.В. Фрунзе"</t>
  </si>
  <si>
    <t>ООО "Сармат-4"</t>
  </si>
  <si>
    <t>Митяев С.В.</t>
  </si>
  <si>
    <t>Безукладный Е.Н.</t>
  </si>
  <si>
    <t>Буйленко В.Ю.</t>
  </si>
  <si>
    <t>Предоставление строительных материалов</t>
  </si>
  <si>
    <t>Предоставление техники для земляных работ</t>
  </si>
  <si>
    <t>т.</t>
  </si>
  <si>
    <t>октября</t>
  </si>
  <si>
    <t>Меденец Лариса Михайловна</t>
  </si>
  <si>
    <t>larisa.medenec.74@mail.ru</t>
  </si>
  <si>
    <t>Манычского сельского поселения</t>
  </si>
  <si>
    <t>Отсутствие качественных и благоприятных условий для проведения организованного досуга  жителей, проживающих на территории Манычского сельского поселения. Невозможность проведения совместного отдыха из-зи отсутствия площадок для всех категорий граждан. Существеный недостаток для физического оздоровления и развития на территории поселения - отсутствие спортивного оборудования.</t>
  </si>
  <si>
    <t>Бавина Г.П.</t>
  </si>
  <si>
    <t>Сальского района</t>
  </si>
  <si>
    <t>Березовский В.И.</t>
  </si>
  <si>
    <t>01</t>
  </si>
  <si>
    <t>Предоставление техники для погрузочно-разгрузочных работ</t>
  </si>
  <si>
    <t>https://m.facebook.com/story.php?story_fbid=118260676641412&amp;id=100053724409957</t>
  </si>
  <si>
    <t>Сальский район, пос.Степной Курган, ул.Победы 23</t>
  </si>
  <si>
    <t xml:space="preserve">Реализация мероприятий инициативного бюджетирования: позволит жителям систематически посещать мероприятия, разнообразить свой досуг, повысит качество работы и количество клубных формирований.Спортивно-игровая зона привлечет внимание большего количества молодежи, повыст уровень участия в спортивно-оздоровительных мероприятий и улучшит совместный отдых всех категорий граждан.Позволит открыть дополнительное рабочее место. </t>
  </si>
  <si>
    <t>Баранова Яна Сергеевна</t>
  </si>
  <si>
    <t>yanalunrya@gmail.com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</si>
</sst>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</numFmts>
  <fonts count="35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5"/>
      <name val="Arial Narrow"/>
      <family val="2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5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1"/>
      <color theme="1"/>
      <name val="Times New Roman"/>
      <family val="1"/>
      <charset val="204"/>
      <scheme val="minor"/>
    </font>
    <font>
      <u/>
      <sz val="11"/>
      <color theme="1"/>
      <name val="Times New Roman"/>
      <family val="1"/>
      <charset val="204"/>
      <scheme val="minor"/>
    </font>
    <font>
      <sz val="11"/>
      <color rgb="FF000000"/>
      <name val="Times New Roman"/>
      <family val="1"/>
      <charset val="204"/>
      <scheme val="minor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79D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9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16" fontId="14" fillId="3" borderId="15" xfId="0" applyNumberFormat="1" applyFont="1" applyFill="1" applyBorder="1" applyAlignment="1">
      <alignment horizontal="left"/>
    </xf>
    <xf numFmtId="0" fontId="14" fillId="4" borderId="0" xfId="0" applyFont="1" applyFill="1"/>
    <xf numFmtId="0" fontId="14" fillId="4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7" fillId="4" borderId="0" xfId="0" applyFont="1" applyFill="1" applyBorder="1" applyAlignment="1">
      <alignment horizontal="center" vertical="top" wrapText="1"/>
    </xf>
    <xf numFmtId="1" fontId="17" fillId="4" borderId="0" xfId="0" applyNumberFormat="1" applyFont="1" applyFill="1" applyBorder="1" applyAlignment="1">
      <alignment horizontal="center" vertical="top" wrapText="1"/>
    </xf>
    <xf numFmtId="167" fontId="18" fillId="4" borderId="0" xfId="0" applyNumberFormat="1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vertical="top" wrapText="1"/>
    </xf>
    <xf numFmtId="0" fontId="17" fillId="4" borderId="0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center" vertical="top" wrapText="1"/>
    </xf>
    <xf numFmtId="1" fontId="19" fillId="4" borderId="0" xfId="0" applyNumberFormat="1" applyFont="1" applyFill="1" applyBorder="1" applyAlignment="1">
      <alignment horizontal="center" vertical="top" wrapText="1"/>
    </xf>
    <xf numFmtId="167" fontId="22" fillId="4" borderId="0" xfId="0" applyNumberFormat="1" applyFont="1" applyFill="1" applyBorder="1" applyAlignment="1">
      <alignment horizontal="center" vertical="top" wrapText="1"/>
    </xf>
    <xf numFmtId="0" fontId="18" fillId="4" borderId="0" xfId="0" applyFont="1" applyFill="1" applyAlignment="1"/>
    <xf numFmtId="0" fontId="17" fillId="4" borderId="0" xfId="0" applyFont="1" applyFill="1" applyBorder="1" applyAlignment="1"/>
    <xf numFmtId="0" fontId="19" fillId="4" borderId="10" xfId="0" applyFont="1" applyFill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 vertical="top" wrapText="1"/>
    </xf>
    <xf numFmtId="1" fontId="18" fillId="4" borderId="10" xfId="2" applyNumberFormat="1" applyFont="1" applyFill="1" applyBorder="1" applyAlignment="1">
      <alignment horizontal="center" vertical="top" wrapText="1"/>
    </xf>
    <xf numFmtId="167" fontId="18" fillId="4" borderId="10" xfId="2" applyNumberFormat="1" applyFont="1" applyFill="1" applyBorder="1" applyAlignment="1">
      <alignment horizontal="center" vertical="top" wrapText="1"/>
    </xf>
    <xf numFmtId="0" fontId="23" fillId="4" borderId="10" xfId="0" applyFont="1" applyFill="1" applyBorder="1" applyAlignment="1">
      <alignment horizontal="center" vertical="top" wrapText="1"/>
    </xf>
    <xf numFmtId="1" fontId="23" fillId="4" borderId="10" xfId="0" applyNumberFormat="1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left" vertical="top" wrapText="1"/>
    </xf>
    <xf numFmtId="1" fontId="17" fillId="4" borderId="0" xfId="2" applyNumberFormat="1" applyFont="1" applyFill="1" applyBorder="1" applyAlignment="1">
      <alignment horizontal="center" vertical="top" wrapText="1"/>
    </xf>
    <xf numFmtId="167" fontId="18" fillId="4" borderId="0" xfId="2" applyNumberFormat="1" applyFont="1" applyFill="1" applyBorder="1" applyAlignment="1">
      <alignment horizontal="center" vertical="top" wrapText="1"/>
    </xf>
    <xf numFmtId="0" fontId="14" fillId="3" borderId="15" xfId="0" applyFont="1" applyFill="1" applyBorder="1" applyAlignment="1">
      <alignment horizontal="left"/>
    </xf>
    <xf numFmtId="0" fontId="14" fillId="4" borderId="0" xfId="0" applyFont="1" applyFill="1" applyAlignment="1">
      <alignment horizontal="left"/>
    </xf>
    <xf numFmtId="0" fontId="15" fillId="4" borderId="0" xfId="0" applyFont="1" applyFill="1" applyAlignment="1"/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6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0" fontId="25" fillId="0" borderId="0" xfId="0" applyFont="1"/>
    <xf numFmtId="0" fontId="26" fillId="4" borderId="10" xfId="0" applyFont="1" applyFill="1" applyBorder="1" applyAlignment="1">
      <alignment horizontal="left" vertical="top" wrapText="1"/>
    </xf>
    <xf numFmtId="0" fontId="34" fillId="4" borderId="0" xfId="0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21" fillId="5" borderId="16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horizontal="center"/>
    </xf>
    <xf numFmtId="165" fontId="1" fillId="5" borderId="16" xfId="2" applyNumberFormat="1" applyFont="1" applyFill="1" applyBorder="1" applyAlignment="1" applyProtection="1">
      <alignment vertical="top" wrapText="1"/>
      <protection locked="0"/>
    </xf>
    <xf numFmtId="0" fontId="5" fillId="5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horizontal="center" vertical="top" wrapText="1"/>
    </xf>
    <xf numFmtId="49" fontId="5" fillId="5" borderId="16" xfId="0" applyNumberFormat="1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21" fillId="5" borderId="16" xfId="0" applyFont="1" applyFill="1" applyBorder="1" applyAlignment="1">
      <alignment horizontal="center" vertical="center" wrapText="1"/>
    </xf>
    <xf numFmtId="166" fontId="17" fillId="6" borderId="10" xfId="3" applyNumberFormat="1" applyFont="1" applyFill="1" applyBorder="1" applyAlignment="1">
      <alignment horizontal="center" vertical="top" wrapText="1"/>
    </xf>
    <xf numFmtId="1" fontId="17" fillId="6" borderId="10" xfId="2" applyNumberFormat="1" applyFont="1" applyFill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center" vertical="top" wrapText="1"/>
      <protection locked="0"/>
    </xf>
    <xf numFmtId="49" fontId="5" fillId="0" borderId="16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3" fillId="5" borderId="25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" fontId="5" fillId="2" borderId="10" xfId="2" applyNumberFormat="1" applyFont="1" applyFill="1" applyBorder="1" applyAlignment="1" applyProtection="1">
      <alignment horizontal="center" vertical="top" wrapText="1"/>
      <protection locked="0"/>
    </xf>
    <xf numFmtId="166" fontId="5" fillId="2" borderId="10" xfId="3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49" fontId="3" fillId="5" borderId="17" xfId="0" applyNumberFormat="1" applyFont="1" applyFill="1" applyBorder="1" applyAlignment="1" applyProtection="1">
      <alignment vertical="top" wrapText="1"/>
      <protection locked="0"/>
    </xf>
    <xf numFmtId="49" fontId="3" fillId="5" borderId="18" xfId="0" applyNumberFormat="1" applyFont="1" applyFill="1" applyBorder="1" applyAlignment="1" applyProtection="1">
      <alignment vertical="top" wrapText="1"/>
      <protection locked="0"/>
    </xf>
    <xf numFmtId="49" fontId="3" fillId="5" borderId="19" xfId="0" applyNumberFormat="1" applyFont="1" applyFill="1" applyBorder="1" applyAlignment="1" applyProtection="1">
      <alignment vertical="top" wrapText="1"/>
      <protection locked="0"/>
    </xf>
    <xf numFmtId="49" fontId="3" fillId="5" borderId="20" xfId="0" applyNumberFormat="1" applyFont="1" applyFill="1" applyBorder="1" applyAlignment="1" applyProtection="1">
      <alignment vertical="top" wrapText="1"/>
      <protection locked="0"/>
    </xf>
    <xf numFmtId="49" fontId="3" fillId="5" borderId="0" xfId="0" applyNumberFormat="1" applyFont="1" applyFill="1" applyBorder="1" applyAlignment="1" applyProtection="1">
      <alignment vertical="top" wrapText="1"/>
      <protection locked="0"/>
    </xf>
    <xf numFmtId="49" fontId="3" fillId="5" borderId="21" xfId="0" applyNumberFormat="1" applyFont="1" applyFill="1" applyBorder="1" applyAlignment="1" applyProtection="1">
      <alignment vertical="top" wrapText="1"/>
      <protection locked="0"/>
    </xf>
    <xf numFmtId="49" fontId="3" fillId="5" borderId="22" xfId="0" applyNumberFormat="1" applyFont="1" applyFill="1" applyBorder="1" applyAlignment="1" applyProtection="1">
      <alignment vertical="top" wrapText="1"/>
      <protection locked="0"/>
    </xf>
    <xf numFmtId="49" fontId="3" fillId="5" borderId="23" xfId="0" applyNumberFormat="1" applyFont="1" applyFill="1" applyBorder="1" applyAlignment="1" applyProtection="1">
      <alignment vertical="top" wrapText="1"/>
      <protection locked="0"/>
    </xf>
    <xf numFmtId="49" fontId="3" fillId="5" borderId="24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166" fontId="10" fillId="2" borderId="10" xfId="1" applyNumberForma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1" fontId="5" fillId="5" borderId="10" xfId="2" applyNumberFormat="1" applyFont="1" applyFill="1" applyBorder="1" applyAlignment="1" applyProtection="1">
      <alignment horizontal="center" vertical="top" wrapText="1"/>
      <protection locked="0"/>
    </xf>
    <xf numFmtId="166" fontId="10" fillId="5" borderId="10" xfId="1" applyNumberFormat="1" applyFill="1" applyBorder="1" applyAlignment="1" applyProtection="1">
      <alignment horizontal="center" vertical="top" wrapText="1"/>
      <protection locked="0"/>
    </xf>
    <xf numFmtId="166" fontId="5" fillId="5" borderId="10" xfId="3" applyNumberFormat="1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49" fontId="5" fillId="5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" fontId="5" fillId="2" borderId="10" xfId="0" applyNumberFormat="1" applyFont="1" applyFill="1" applyBorder="1" applyAlignment="1" applyProtection="1">
      <alignment horizontal="center" vertical="top" wrapText="1"/>
      <protection locked="0"/>
    </xf>
    <xf numFmtId="4" fontId="1" fillId="6" borderId="2" xfId="0" applyNumberFormat="1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 wrapText="1" shrinkToFit="1"/>
    </xf>
    <xf numFmtId="0" fontId="9" fillId="0" borderId="8" xfId="0" applyFont="1" applyBorder="1" applyAlignment="1">
      <alignment horizontal="left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" fontId="5" fillId="5" borderId="10" xfId="0" applyNumberFormat="1" applyFont="1" applyFill="1" applyBorder="1" applyAlignment="1" applyProtection="1">
      <alignment horizontal="center" vertical="top" wrapText="1"/>
      <protection locked="0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" fontId="1" fillId="6" borderId="10" xfId="0" applyNumberFormat="1" applyFont="1" applyFill="1" applyBorder="1" applyAlignment="1">
      <alignment horizontal="center" vertical="top" wrapText="1"/>
    </xf>
    <xf numFmtId="9" fontId="1" fillId="6" borderId="2" xfId="3" applyNumberFormat="1" applyFont="1" applyFill="1" applyBorder="1" applyAlignment="1">
      <alignment horizontal="center" vertical="top" wrapText="1"/>
    </xf>
    <xf numFmtId="9" fontId="1" fillId="6" borderId="4" xfId="3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4" fontId="5" fillId="5" borderId="10" xfId="0" applyNumberFormat="1" applyFont="1" applyFill="1" applyBorder="1" applyAlignment="1" applyProtection="1">
      <alignment horizontal="center" vertical="top" wrapText="1"/>
    </xf>
    <xf numFmtId="166" fontId="5" fillId="6" borderId="10" xfId="3" applyNumberFormat="1" applyFont="1" applyFill="1" applyBorder="1" applyAlignment="1" applyProtection="1">
      <alignment horizontal="center" vertical="top" wrapText="1"/>
      <protection locked="0"/>
    </xf>
    <xf numFmtId="0" fontId="10" fillId="5" borderId="25" xfId="1" applyFill="1" applyBorder="1" applyAlignment="1" applyProtection="1">
      <alignment horizontal="left" vertical="top" wrapText="1"/>
      <protection locked="0"/>
    </xf>
    <xf numFmtId="0" fontId="5" fillId="5" borderId="26" xfId="0" applyFont="1" applyFill="1" applyBorder="1" applyAlignment="1" applyProtection="1">
      <alignment horizontal="left" vertical="top" wrapText="1"/>
      <protection locked="0"/>
    </xf>
    <xf numFmtId="0" fontId="5" fillId="5" borderId="27" xfId="0" applyFont="1" applyFill="1" applyBorder="1" applyAlignment="1" applyProtection="1">
      <alignment horizontal="left" vertical="top" wrapText="1"/>
      <protection locked="0"/>
    </xf>
    <xf numFmtId="0" fontId="10" fillId="5" borderId="26" xfId="1" applyFill="1" applyBorder="1" applyAlignment="1" applyProtection="1">
      <alignment horizontal="left" vertical="top" wrapText="1"/>
      <protection locked="0"/>
    </xf>
    <xf numFmtId="0" fontId="10" fillId="5" borderId="27" xfId="1" applyFill="1" applyBorder="1" applyAlignment="1" applyProtection="1">
      <alignment horizontal="left" vertical="top" wrapText="1"/>
      <protection locked="0"/>
    </xf>
    <xf numFmtId="1" fontId="1" fillId="6" borderId="10" xfId="2" applyNumberFormat="1" applyFont="1" applyFill="1" applyBorder="1" applyAlignment="1">
      <alignment horizontal="center" vertical="top" wrapText="1"/>
    </xf>
    <xf numFmtId="165" fontId="1" fillId="5" borderId="25" xfId="2" applyNumberFormat="1" applyFont="1" applyFill="1" applyBorder="1" applyAlignment="1" applyProtection="1">
      <alignment horizontal="center" vertical="top" wrapText="1"/>
      <protection locked="0"/>
    </xf>
    <xf numFmtId="165" fontId="1" fillId="5" borderId="27" xfId="2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5" fillId="5" borderId="5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" xfId="0" applyNumberFormat="1" applyFont="1" applyFill="1" applyBorder="1" applyAlignment="1" applyProtection="1">
      <alignment horizontal="center" vertical="top" wrapText="1"/>
      <protection locked="0"/>
    </xf>
    <xf numFmtId="49" fontId="5" fillId="5" borderId="6" xfId="0" applyNumberFormat="1" applyFont="1" applyFill="1" applyBorder="1" applyAlignment="1" applyProtection="1">
      <alignment horizontal="center" vertical="top" wrapText="1"/>
      <protection locked="0"/>
    </xf>
    <xf numFmtId="49" fontId="5" fillId="5" borderId="7" xfId="0" applyNumberFormat="1" applyFont="1" applyFill="1" applyBorder="1" applyAlignment="1" applyProtection="1">
      <alignment horizontal="center" vertical="top" wrapText="1"/>
      <protection locked="0"/>
    </xf>
    <xf numFmtId="49" fontId="5" fillId="5" borderId="8" xfId="0" applyNumberFormat="1" applyFont="1" applyFill="1" applyBorder="1" applyAlignment="1" applyProtection="1">
      <alignment horizontal="center" vertical="top" wrapText="1"/>
      <protection locked="0"/>
    </xf>
    <xf numFmtId="49" fontId="5" fillId="5" borderId="9" xfId="0" applyNumberFormat="1" applyFont="1" applyFill="1" applyBorder="1" applyAlignment="1" applyProtection="1">
      <alignment horizontal="center" vertical="top" wrapText="1"/>
      <protection locked="0"/>
    </xf>
    <xf numFmtId="1" fontId="5" fillId="5" borderId="5" xfId="2" applyNumberFormat="1" applyFont="1" applyFill="1" applyBorder="1" applyAlignment="1" applyProtection="1">
      <alignment horizontal="center" vertical="top" wrapText="1"/>
      <protection locked="0"/>
    </xf>
    <xf numFmtId="1" fontId="5" fillId="5" borderId="6" xfId="2" applyNumberFormat="1" applyFont="1" applyFill="1" applyBorder="1" applyAlignment="1" applyProtection="1">
      <alignment horizontal="center" vertical="top" wrapText="1"/>
      <protection locked="0"/>
    </xf>
    <xf numFmtId="1" fontId="5" fillId="5" borderId="7" xfId="2" applyNumberFormat="1" applyFont="1" applyFill="1" applyBorder="1" applyAlignment="1" applyProtection="1">
      <alignment horizontal="center" vertical="top" wrapText="1"/>
      <protection locked="0"/>
    </xf>
    <xf numFmtId="1" fontId="5" fillId="5" borderId="9" xfId="2" applyNumberFormat="1" applyFont="1" applyFill="1" applyBorder="1" applyAlignment="1" applyProtection="1">
      <alignment horizontal="center" vertical="top" wrapText="1"/>
      <protection locked="0"/>
    </xf>
    <xf numFmtId="0" fontId="5" fillId="5" borderId="17" xfId="0" applyFont="1" applyFill="1" applyBorder="1" applyAlignment="1">
      <alignment horizontal="left" vertical="top" wrapText="1"/>
    </xf>
    <xf numFmtId="0" fontId="5" fillId="5" borderId="18" xfId="0" applyFont="1" applyFill="1" applyBorder="1" applyAlignment="1">
      <alignment horizontal="left" vertical="top" wrapText="1"/>
    </xf>
    <xf numFmtId="0" fontId="5" fillId="5" borderId="19" xfId="0" applyFont="1" applyFill="1" applyBorder="1" applyAlignment="1">
      <alignment horizontal="left" vertical="top" wrapText="1"/>
    </xf>
    <xf numFmtId="0" fontId="5" fillId="5" borderId="20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horizontal="left" vertical="top" wrapText="1"/>
    </xf>
    <xf numFmtId="0" fontId="5" fillId="5" borderId="22" xfId="0" applyFont="1" applyFill="1" applyBorder="1" applyAlignment="1">
      <alignment horizontal="left" vertical="top" wrapText="1"/>
    </xf>
    <xf numFmtId="0" fontId="5" fillId="5" borderId="23" xfId="0" applyFont="1" applyFill="1" applyBorder="1" applyAlignment="1">
      <alignment horizontal="left" vertical="top" wrapText="1"/>
    </xf>
    <xf numFmtId="0" fontId="5" fillId="5" borderId="24" xfId="0" applyFont="1" applyFill="1" applyBorder="1" applyAlignment="1">
      <alignment horizontal="left" vertical="top" wrapText="1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5" fillId="5" borderId="18" xfId="0" applyFont="1" applyFill="1" applyBorder="1" applyAlignment="1" applyProtection="1">
      <alignment horizontal="left" vertical="top" wrapText="1"/>
      <protection locked="0"/>
    </xf>
    <xf numFmtId="0" fontId="5" fillId="5" borderId="19" xfId="0" applyFont="1" applyFill="1" applyBorder="1" applyAlignment="1" applyProtection="1">
      <alignment horizontal="left" vertical="top" wrapText="1"/>
      <protection locked="0"/>
    </xf>
    <xf numFmtId="0" fontId="5" fillId="5" borderId="20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5" borderId="21" xfId="0" applyFont="1" applyFill="1" applyBorder="1" applyAlignment="1" applyProtection="1">
      <alignment horizontal="left" vertical="top" wrapText="1"/>
      <protection locked="0"/>
    </xf>
    <xf numFmtId="0" fontId="5" fillId="5" borderId="22" xfId="0" applyFont="1" applyFill="1" applyBorder="1" applyAlignment="1" applyProtection="1">
      <alignment horizontal="left" vertical="top" wrapText="1"/>
      <protection locked="0"/>
    </xf>
    <xf numFmtId="0" fontId="5" fillId="5" borderId="23" xfId="0" applyFont="1" applyFill="1" applyBorder="1" applyAlignment="1" applyProtection="1">
      <alignment horizontal="left" vertical="top" wrapText="1"/>
      <protection locked="0"/>
    </xf>
    <xf numFmtId="0" fontId="5" fillId="5" borderId="24" xfId="0" applyFont="1" applyFill="1" applyBorder="1" applyAlignment="1" applyProtection="1">
      <alignment horizontal="left" vertical="top" wrapText="1"/>
      <protection locked="0"/>
    </xf>
    <xf numFmtId="49" fontId="5" fillId="5" borderId="25" xfId="0" applyNumberFormat="1" applyFont="1" applyFill="1" applyBorder="1" applyAlignment="1" applyProtection="1">
      <alignment horizontal="center" vertical="top" wrapText="1"/>
      <protection locked="0"/>
    </xf>
    <xf numFmtId="49" fontId="5" fillId="5" borderId="2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0" fontId="5" fillId="5" borderId="5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14" fontId="5" fillId="5" borderId="5" xfId="0" applyNumberFormat="1" applyFont="1" applyFill="1" applyBorder="1" applyAlignment="1" applyProtection="1">
      <alignment horizontal="left" vertical="top" wrapText="1"/>
      <protection locked="0"/>
    </xf>
    <xf numFmtId="14" fontId="5" fillId="5" borderId="6" xfId="0" applyNumberFormat="1" applyFont="1" applyFill="1" applyBorder="1" applyAlignment="1" applyProtection="1">
      <alignment horizontal="left" vertical="top" wrapText="1"/>
      <protection locked="0"/>
    </xf>
    <xf numFmtId="14" fontId="5" fillId="5" borderId="7" xfId="0" applyNumberFormat="1" applyFont="1" applyFill="1" applyBorder="1" applyAlignment="1" applyProtection="1">
      <alignment horizontal="left" vertical="top" wrapText="1"/>
      <protection locked="0"/>
    </xf>
    <xf numFmtId="14" fontId="5" fillId="5" borderId="9" xfId="0" applyNumberFormat="1" applyFont="1" applyFill="1" applyBorder="1" applyAlignment="1" applyProtection="1">
      <alignment horizontal="left" vertical="top" wrapText="1"/>
      <protection locked="0"/>
    </xf>
    <xf numFmtId="49" fontId="5" fillId="5" borderId="5" xfId="0" applyNumberFormat="1" applyFont="1" applyFill="1" applyBorder="1" applyAlignment="1" applyProtection="1">
      <alignment horizontal="left" vertical="top" wrapText="1"/>
      <protection locked="0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49" fontId="5" fillId="5" borderId="6" xfId="0" applyNumberFormat="1" applyFont="1" applyFill="1" applyBorder="1" applyAlignment="1" applyProtection="1">
      <alignment horizontal="left" vertical="top" wrapText="1"/>
      <protection locked="0"/>
    </xf>
    <xf numFmtId="49" fontId="5" fillId="5" borderId="7" xfId="0" applyNumberFormat="1" applyFont="1" applyFill="1" applyBorder="1" applyAlignment="1" applyProtection="1">
      <alignment horizontal="left" vertical="top" wrapText="1"/>
      <protection locked="0"/>
    </xf>
    <xf numFmtId="49" fontId="5" fillId="5" borderId="8" xfId="0" applyNumberFormat="1" applyFont="1" applyFill="1" applyBorder="1" applyAlignment="1" applyProtection="1">
      <alignment horizontal="left" vertical="top" wrapText="1"/>
      <protection locked="0"/>
    </xf>
    <xf numFmtId="49" fontId="5" fillId="5" borderId="9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top" wrapText="1"/>
    </xf>
    <xf numFmtId="165" fontId="3" fillId="5" borderId="25" xfId="2" applyNumberFormat="1" applyFont="1" applyFill="1" applyBorder="1" applyAlignment="1" applyProtection="1">
      <alignment horizontal="center" vertical="top" wrapText="1"/>
      <protection locked="0"/>
    </xf>
    <xf numFmtId="165" fontId="3" fillId="5" borderId="27" xfId="2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>
      <alignment horizontal="left" vertical="top" wrapText="1"/>
    </xf>
    <xf numFmtId="0" fontId="5" fillId="5" borderId="25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>
      <alignment horizontal="left" vertical="top" wrapText="1"/>
    </xf>
    <xf numFmtId="0" fontId="11" fillId="5" borderId="25" xfId="0" applyFont="1" applyFill="1" applyBorder="1" applyAlignment="1">
      <alignment horizontal="left"/>
    </xf>
    <xf numFmtId="0" fontId="11" fillId="5" borderId="26" xfId="0" applyFont="1" applyFill="1" applyBorder="1" applyAlignment="1">
      <alignment horizontal="left"/>
    </xf>
    <xf numFmtId="0" fontId="11" fillId="5" borderId="27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 vertical="top" wrapText="1"/>
    </xf>
    <xf numFmtId="0" fontId="30" fillId="0" borderId="20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5" borderId="18" xfId="0" applyFont="1" applyFill="1" applyBorder="1" applyAlignment="1" applyProtection="1">
      <alignment horizontal="left" vertical="top" wrapText="1"/>
      <protection locked="0"/>
    </xf>
    <xf numFmtId="0" fontId="3" fillId="5" borderId="19" xfId="0" applyFont="1" applyFill="1" applyBorder="1" applyAlignment="1" applyProtection="1">
      <alignment horizontal="left" vertical="top" wrapText="1"/>
      <protection locked="0"/>
    </xf>
    <xf numFmtId="0" fontId="3" fillId="5" borderId="20" xfId="0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3" fillId="5" borderId="21" xfId="0" applyFont="1" applyFill="1" applyBorder="1" applyAlignment="1" applyProtection="1">
      <alignment horizontal="left" vertical="top" wrapText="1"/>
      <protection locked="0"/>
    </xf>
    <xf numFmtId="0" fontId="3" fillId="5" borderId="22" xfId="0" applyFont="1" applyFill="1" applyBorder="1" applyAlignment="1" applyProtection="1">
      <alignment horizontal="left" vertical="top" wrapText="1"/>
      <protection locked="0"/>
    </xf>
    <xf numFmtId="0" fontId="3" fillId="5" borderId="23" xfId="0" applyFont="1" applyFill="1" applyBorder="1" applyAlignment="1" applyProtection="1">
      <alignment horizontal="left" vertical="top" wrapText="1"/>
      <protection locked="0"/>
    </xf>
    <xf numFmtId="0" fontId="3" fillId="5" borderId="24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wrapText="1"/>
    </xf>
    <xf numFmtId="0" fontId="18" fillId="4" borderId="10" xfId="0" applyFont="1" applyFill="1" applyBorder="1" applyAlignment="1">
      <alignment horizontal="right" vertical="top" wrapText="1"/>
    </xf>
    <xf numFmtId="0" fontId="18" fillId="4" borderId="0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left" vertical="top" wrapText="1"/>
    </xf>
    <xf numFmtId="0" fontId="17" fillId="4" borderId="5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0" fontId="17" fillId="4" borderId="1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 vertical="top" wrapText="1"/>
    </xf>
    <xf numFmtId="0" fontId="17" fillId="4" borderId="7" xfId="0" applyFont="1" applyFill="1" applyBorder="1" applyAlignment="1">
      <alignment horizontal="lef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colors>
    <mruColors>
      <color rgb="FFE179D5"/>
      <color rgb="FFD236BF"/>
      <color rgb="FFF8E0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0</xdr:row>
      <xdr:rowOff>33866</xdr:rowOff>
    </xdr:from>
    <xdr:to>
      <xdr:col>5</xdr:col>
      <xdr:colOff>15354</xdr:colOff>
      <xdr:row>1</xdr:row>
      <xdr:rowOff>101599</xdr:rowOff>
    </xdr:to>
    <xdr:sp macro="" textlink="">
      <xdr:nvSpPr>
        <xdr:cNvPr id="3" name="TextBox 2"/>
        <xdr:cNvSpPr txBox="1"/>
      </xdr:nvSpPr>
      <xdr:spPr>
        <a:xfrm>
          <a:off x="25401" y="33866"/>
          <a:ext cx="3046420" cy="125306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ВНИМАНИЕ! </a:t>
          </a:r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заполняются </a:t>
          </a:r>
          <a:r>
            <a:rPr lang="ru-RU" sz="1100" u="sng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только</a:t>
          </a:r>
          <a:r>
            <a:rPr lang="ru-RU" sz="1100" u="none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(!) </a:t>
          </a:r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ячейки с заливкой серого цвета;</a:t>
          </a: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в таблицах в пунктах 3.3, 6.2, 6.5, 6.7, 8  при необходимости добавить недостающие строки или удалить избыточные;</a:t>
          </a: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листы "Баллы","Сроки" оставить без изменений (!)</a:t>
          </a:r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endParaRPr lang="ru-RU" sz="1100">
            <a:solidFill>
              <a:schemeClr val="accent2"/>
            </a:solidFill>
            <a:latin typeface="Arial Narrow" pitchFamily="34" charset="0"/>
          </a:endParaRPr>
        </a:p>
      </xdr:txBody>
    </xdr:sp>
    <xdr:clientData/>
  </xdr:twoCellAnchor>
  <xdr:twoCellAnchor>
    <xdr:from>
      <xdr:col>10</xdr:col>
      <xdr:colOff>228597</xdr:colOff>
      <xdr:row>7</xdr:row>
      <xdr:rowOff>8466</xdr:rowOff>
    </xdr:from>
    <xdr:to>
      <xdr:col>15</xdr:col>
      <xdr:colOff>362484</xdr:colOff>
      <xdr:row>36</xdr:row>
      <xdr:rowOff>93133</xdr:rowOff>
    </xdr:to>
    <xdr:sp macro="" textlink="">
      <xdr:nvSpPr>
        <xdr:cNvPr id="4" name="TextBox 3"/>
        <xdr:cNvSpPr txBox="1"/>
      </xdr:nvSpPr>
      <xdr:spPr>
        <a:xfrm>
          <a:off x="6248397" y="2565399"/>
          <a:ext cx="3046420" cy="672253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ВНИМАНИЕ!</a:t>
          </a:r>
          <a:r>
            <a:rPr lang="ru-RU" sz="1100" b="1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</a:t>
          </a:r>
        </a:p>
        <a:p>
          <a:r>
            <a:rPr lang="ru-RU" sz="1100" b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При наименовании проекта придерживайтесь следующей </a:t>
          </a:r>
          <a:r>
            <a:rPr lang="ru-RU" sz="1100" b="1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схемы</a:t>
          </a:r>
          <a:r>
            <a:rPr lang="ru-RU" sz="1100" b="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: </a:t>
          </a:r>
        </a:p>
        <a:p>
          <a:endParaRPr lang="ru-RU" sz="1100" b="0" baseline="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(1) укажите </a:t>
          </a:r>
          <a:r>
            <a:rPr lang="ru-RU" sz="1100" b="1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вид работ 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приобретение, благоустройство, текущий ремонт, капитальный ремонт  и т.п. </a:t>
          </a:r>
          <a:r>
            <a:rPr lang="ru-RU" sz="1100" i="1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(от вида работ зависит компплект документации, которая потребуется для финансирования  проекта)</a:t>
          </a:r>
        </a:p>
        <a:p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(2) укажите </a:t>
          </a:r>
          <a:r>
            <a:rPr lang="ru-RU" sz="1100" b="1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объект</a:t>
          </a:r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,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на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котором планируются данные работы  </a:t>
          </a:r>
          <a:r>
            <a:rPr lang="ru-RU" sz="1100" i="1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(наименование организационно-правовой формы объекта укажите сокращенно) </a:t>
          </a:r>
        </a:p>
        <a:p>
          <a:endParaRPr lang="ru-RU" sz="1100" baseline="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(3) укажите </a:t>
          </a:r>
          <a:r>
            <a:rPr lang="ru-RU" sz="1100" b="1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адрес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данного объекта - район, населенный пункт, улица, номер дома </a:t>
          </a:r>
          <a:r>
            <a:rPr lang="ru-RU" sz="1100" i="1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(без указания индекса и области) </a:t>
          </a:r>
        </a:p>
        <a:p>
          <a:endParaRPr lang="ru-RU" sz="1100" baseline="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Например: </a:t>
          </a:r>
        </a:p>
        <a:p>
          <a:endParaRPr lang="ru-RU" sz="1100">
            <a:solidFill>
              <a:schemeClr val="accent2"/>
            </a:solidFill>
            <a:latin typeface="Arial Narrow" pitchFamily="34" charset="0"/>
          </a:endParaRPr>
        </a:p>
        <a:p>
          <a:pPr lvl="1"/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Благоустройство спортивной площадки по адресу: Мясниковский район, х. Недвиговка, ул. Октябрьская, 72б</a:t>
          </a:r>
        </a:p>
        <a:p>
          <a:pPr lvl="1"/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pPr lvl="1"/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Ремонт кровли здания МБОУ </a:t>
          </a:r>
          <a:r>
            <a:rPr lang="ru-RU" sz="1100" b="0" i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Средняя общеобразовательная школа </a:t>
          </a:r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№ 6 по адресу: г. Новочеркасск, пр. Баклановский, 150</a:t>
          </a:r>
        </a:p>
        <a:p>
          <a:pPr lvl="1"/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pPr lvl="1"/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Приобретение компьютерной и офисной техники для молодежного центра на базе МБОУ ДО «Центр внешкольной работы» по адресу: Неклиновский район, с. Покровское, пер. Чкалова, 2а*</a:t>
          </a:r>
        </a:p>
        <a:p>
          <a:pPr lvl="1"/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(!) </a:t>
          </a:r>
        </a:p>
        <a:p>
          <a:pPr lvl="0"/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Указывая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нумерацию дома </a:t>
          </a:r>
          <a:r>
            <a:rPr lang="ru-RU" sz="1100" u="sng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НЕ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ставьте перед ним "№", "д.", "дом" и т.п.. Если в нумерации дома есть буква, то укажите ее строчной сразу после номера дом, например - 3а, НЕ верное написание - 3А, 3 "А", 3-а и т.д. </a:t>
          </a:r>
          <a:endParaRPr lang="ru-RU" sz="1100">
            <a:solidFill>
              <a:schemeClr val="accent2"/>
            </a:solidFill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16934</xdr:colOff>
      <xdr:row>0</xdr:row>
      <xdr:rowOff>0</xdr:rowOff>
    </xdr:from>
    <xdr:to>
      <xdr:col>19</xdr:col>
      <xdr:colOff>8467</xdr:colOff>
      <xdr:row>2</xdr:row>
      <xdr:rowOff>189335</xdr:rowOff>
    </xdr:to>
    <xdr:pic>
      <xdr:nvPicPr>
        <xdr:cNvPr id="2" name="Рисунок 1" descr="Logo_SDELAEM VMESTE_color_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3201" y="0"/>
          <a:ext cx="1134533" cy="5788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_&#1048;&#1041;_2020/&#1053;&#1086;&#1088;&#1084;&#1072;&#1090;&#1080;&#1074;&#1085;&#1099;&#1077;%20&#1076;&#1086;&#1082;&#1091;&#1084;&#1077;&#1085;&#1090;&#1099;/2020_0615_Konkursnyy_otbor_Forma_opisaniya_proek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БАЛЛ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instagram.com/p/CC-Tk37j7aq/?igshid=geqf68tfuf27" TargetMode="External"/><Relationship Id="rId7" Type="http://schemas.openxmlformats.org/officeDocument/2006/relationships/hyperlink" Target="mailto:yanalunrya@gmail.com" TargetMode="External"/><Relationship Id="rId2" Type="http://schemas.openxmlformats.org/officeDocument/2006/relationships/hyperlink" Target="https://yadi.sk/d/AN5XtYUDv_LLUA" TargetMode="External"/><Relationship Id="rId1" Type="http://schemas.openxmlformats.org/officeDocument/2006/relationships/hyperlink" Target="https://yadi.sk/d/nhsIz6oBflstjg" TargetMode="External"/><Relationship Id="rId6" Type="http://schemas.openxmlformats.org/officeDocument/2006/relationships/hyperlink" Target="https://m.facebook.com/story.php?story_fbid=118260676641412&amp;id=100053724409957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ok.ru/profile/56317553586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larisa.medenec.74@mail.ru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AJ300"/>
  <sheetViews>
    <sheetView tabSelected="1" view="pageBreakPreview" topLeftCell="A148" zoomScale="90" zoomScaleNormal="90" zoomScaleSheetLayoutView="90" workbookViewId="0">
      <selection activeCell="Q9" sqref="Q9"/>
    </sheetView>
  </sheetViews>
  <sheetFormatPr defaultColWidth="8" defaultRowHeight="18.75"/>
  <cols>
    <col min="1" max="4" width="7.75" style="3" customWidth="1"/>
    <col min="5" max="5" width="9" style="3" customWidth="1"/>
    <col min="6" max="10" width="7.75" style="3" customWidth="1"/>
    <col min="11" max="14" width="7.5" style="26" customWidth="1"/>
    <col min="15" max="16" width="8" style="26"/>
    <col min="17" max="17" width="41" style="26" bestFit="1" customWidth="1"/>
    <col min="18" max="36" width="8" style="26"/>
    <col min="37" max="16384" width="8" style="3"/>
  </cols>
  <sheetData>
    <row r="1" spans="1:18" s="26" customFormat="1" ht="93.75" customHeight="1">
      <c r="A1" s="25"/>
      <c r="B1" s="25"/>
      <c r="C1" s="25"/>
      <c r="D1" s="25"/>
      <c r="F1" s="229" t="s">
        <v>10</v>
      </c>
      <c r="G1" s="229"/>
      <c r="H1" s="229"/>
      <c r="I1" s="229"/>
      <c r="J1" s="229"/>
      <c r="Q1" s="27"/>
    </row>
    <row r="2" spans="1:18" s="26" customForma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8">
      <c r="A3" s="234" t="s">
        <v>11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8">
      <c r="A4" s="234" t="s">
        <v>12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8">
      <c r="A5" s="234"/>
      <c r="B5" s="234"/>
      <c r="C5" s="234"/>
      <c r="D5" s="234"/>
      <c r="E5" s="234"/>
      <c r="F5" s="234"/>
      <c r="G5" s="234"/>
      <c r="H5" s="234"/>
      <c r="I5" s="234"/>
      <c r="J5" s="234"/>
    </row>
    <row r="6" spans="1:18">
      <c r="A6" s="230" t="s">
        <v>158</v>
      </c>
      <c r="B6" s="231"/>
      <c r="C6" s="231"/>
      <c r="D6" s="231"/>
      <c r="E6" s="231"/>
      <c r="F6" s="231"/>
      <c r="G6" s="231"/>
      <c r="H6" s="231"/>
      <c r="I6" s="231"/>
      <c r="J6" s="232"/>
    </row>
    <row r="7" spans="1:18">
      <c r="A7" s="233" t="s">
        <v>135</v>
      </c>
      <c r="B7" s="233"/>
      <c r="C7" s="233"/>
      <c r="D7" s="233"/>
      <c r="E7" s="233"/>
      <c r="F7" s="233"/>
      <c r="G7" s="233"/>
      <c r="H7" s="233"/>
      <c r="I7" s="233"/>
      <c r="J7" s="233"/>
    </row>
    <row r="8" spans="1:18" ht="19.5">
      <c r="A8" s="236" t="s">
        <v>159</v>
      </c>
      <c r="B8" s="237"/>
      <c r="C8" s="237"/>
      <c r="D8" s="237"/>
      <c r="E8" s="237"/>
      <c r="F8" s="237"/>
      <c r="G8" s="237"/>
      <c r="H8" s="237"/>
      <c r="I8" s="237"/>
      <c r="J8" s="238"/>
      <c r="K8" s="28"/>
    </row>
    <row r="9" spans="1:18" ht="19.5">
      <c r="A9" s="239"/>
      <c r="B9" s="240"/>
      <c r="C9" s="240"/>
      <c r="D9" s="240"/>
      <c r="E9" s="240"/>
      <c r="F9" s="240"/>
      <c r="G9" s="240"/>
      <c r="H9" s="240"/>
      <c r="I9" s="240"/>
      <c r="J9" s="241"/>
      <c r="K9" s="28"/>
    </row>
    <row r="10" spans="1:18" ht="19.5">
      <c r="A10" s="239"/>
      <c r="B10" s="240"/>
      <c r="C10" s="240"/>
      <c r="D10" s="240"/>
      <c r="E10" s="240"/>
      <c r="F10" s="240"/>
      <c r="G10" s="240"/>
      <c r="H10" s="240"/>
      <c r="I10" s="240"/>
      <c r="J10" s="241"/>
      <c r="K10" s="28"/>
    </row>
    <row r="11" spans="1:18">
      <c r="A11" s="242"/>
      <c r="B11" s="243"/>
      <c r="C11" s="243"/>
      <c r="D11" s="243"/>
      <c r="E11" s="243"/>
      <c r="F11" s="243"/>
      <c r="G11" s="243"/>
      <c r="H11" s="243"/>
      <c r="I11" s="243"/>
      <c r="J11" s="244"/>
    </row>
    <row r="12" spans="1:18">
      <c r="A12" s="245" t="s">
        <v>13</v>
      </c>
      <c r="B12" s="245"/>
      <c r="C12" s="245"/>
      <c r="D12" s="245"/>
      <c r="E12" s="245"/>
      <c r="F12" s="245"/>
      <c r="G12" s="245"/>
      <c r="H12" s="245"/>
      <c r="I12" s="245"/>
      <c r="J12" s="245"/>
    </row>
    <row r="13" spans="1:18">
      <c r="A13" s="235" t="s">
        <v>14</v>
      </c>
      <c r="B13" s="235"/>
      <c r="C13" s="235"/>
      <c r="D13" s="235"/>
      <c r="E13" s="235"/>
      <c r="F13" s="235"/>
      <c r="G13" s="235"/>
      <c r="H13" s="235"/>
      <c r="I13" s="235"/>
      <c r="J13" s="235"/>
      <c r="R13" s="71"/>
    </row>
    <row r="14" spans="1:18" ht="19.5">
      <c r="A14" s="220" t="s">
        <v>160</v>
      </c>
      <c r="B14" s="153"/>
      <c r="C14" s="153"/>
      <c r="D14" s="153"/>
      <c r="E14" s="153"/>
      <c r="F14" s="153"/>
      <c r="G14" s="153"/>
      <c r="H14" s="153"/>
      <c r="I14" s="153"/>
      <c r="J14" s="154"/>
      <c r="K14" s="28"/>
    </row>
    <row r="15" spans="1:18">
      <c r="A15" s="235" t="s">
        <v>15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9"/>
    </row>
    <row r="16" spans="1:18" ht="19.5">
      <c r="A16" s="220" t="s">
        <v>161</v>
      </c>
      <c r="B16" s="153"/>
      <c r="C16" s="153"/>
      <c r="D16" s="153"/>
      <c r="E16" s="153"/>
      <c r="F16" s="153"/>
      <c r="G16" s="153"/>
      <c r="H16" s="153"/>
      <c r="I16" s="153"/>
      <c r="J16" s="154"/>
      <c r="K16" s="28"/>
    </row>
    <row r="17" spans="1:36">
      <c r="A17" s="91" t="s">
        <v>16</v>
      </c>
      <c r="B17" s="91"/>
      <c r="C17" s="91"/>
      <c r="D17" s="91"/>
      <c r="E17" s="91"/>
      <c r="F17" s="91"/>
      <c r="G17" s="91"/>
      <c r="H17" s="91"/>
      <c r="I17" s="91"/>
      <c r="J17" s="91"/>
    </row>
    <row r="18" spans="1:36" ht="19.5">
      <c r="A18" s="220" t="s">
        <v>162</v>
      </c>
      <c r="B18" s="153"/>
      <c r="C18" s="153"/>
      <c r="D18" s="153"/>
      <c r="E18" s="153"/>
      <c r="F18" s="153"/>
      <c r="G18" s="153"/>
      <c r="H18" s="153"/>
      <c r="I18" s="153"/>
      <c r="J18" s="154"/>
      <c r="K18" s="28"/>
      <c r="Q18" s="70"/>
    </row>
    <row r="19" spans="1:36" ht="18" customHeight="1">
      <c r="A19" s="91" t="s">
        <v>100</v>
      </c>
      <c r="B19" s="91"/>
      <c r="C19" s="91"/>
      <c r="D19" s="91"/>
      <c r="E19" s="91"/>
      <c r="F19" s="91"/>
      <c r="G19" s="91"/>
      <c r="H19" s="91"/>
      <c r="I19" s="91"/>
      <c r="J19" s="91"/>
    </row>
    <row r="20" spans="1:36" ht="19.5">
      <c r="A20" s="217">
        <v>1011</v>
      </c>
      <c r="B20" s="218"/>
      <c r="C20" s="2" t="s">
        <v>99</v>
      </c>
      <c r="D20" s="2"/>
      <c r="E20" s="2"/>
      <c r="F20" s="2"/>
      <c r="G20" s="2"/>
      <c r="H20" s="2"/>
      <c r="I20" s="2"/>
      <c r="J20" s="2"/>
      <c r="K20" s="28"/>
    </row>
    <row r="21" spans="1:36" ht="18" customHeight="1">
      <c r="A21" s="98" t="s">
        <v>18</v>
      </c>
      <c r="B21" s="98"/>
      <c r="C21" s="98"/>
      <c r="D21" s="98"/>
      <c r="E21" s="98"/>
      <c r="F21" s="98"/>
      <c r="G21" s="98"/>
      <c r="H21" s="98"/>
      <c r="I21" s="98"/>
      <c r="J21" s="98"/>
      <c r="K21" s="28"/>
    </row>
    <row r="22" spans="1:36" ht="19.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28"/>
    </row>
    <row r="23" spans="1:36" ht="19.5">
      <c r="A23" s="91" t="s">
        <v>17</v>
      </c>
      <c r="B23" s="91"/>
      <c r="C23" s="91"/>
      <c r="D23" s="91"/>
      <c r="E23" s="91"/>
      <c r="F23" s="91"/>
      <c r="G23" s="91"/>
      <c r="H23" s="91"/>
      <c r="I23" s="91"/>
      <c r="J23" s="91"/>
      <c r="K23" s="28"/>
    </row>
    <row r="24" spans="1:36">
      <c r="A24" s="220" t="s">
        <v>163</v>
      </c>
      <c r="B24" s="153"/>
      <c r="C24" s="153"/>
      <c r="D24" s="153"/>
      <c r="E24" s="153"/>
      <c r="F24" s="153"/>
      <c r="G24" s="153"/>
      <c r="H24" s="153"/>
      <c r="I24" s="153"/>
      <c r="J24" s="154"/>
      <c r="K24" s="30"/>
    </row>
    <row r="25" spans="1:36" ht="19.5">
      <c r="A25" s="91" t="s">
        <v>19</v>
      </c>
      <c r="B25" s="91"/>
      <c r="C25" s="91"/>
      <c r="D25" s="91"/>
      <c r="E25" s="91"/>
      <c r="F25" s="91"/>
      <c r="G25" s="91"/>
      <c r="H25" s="91"/>
      <c r="I25" s="91"/>
      <c r="J25" s="91"/>
      <c r="K25" s="28"/>
    </row>
    <row r="26" spans="1:36" ht="19.5">
      <c r="A26" s="172" t="s">
        <v>197</v>
      </c>
      <c r="B26" s="173"/>
      <c r="C26" s="173"/>
      <c r="D26" s="173"/>
      <c r="E26" s="173"/>
      <c r="F26" s="173"/>
      <c r="G26" s="173"/>
      <c r="H26" s="173"/>
      <c r="I26" s="173"/>
      <c r="J26" s="174"/>
      <c r="K26" s="28"/>
    </row>
    <row r="27" spans="1:36">
      <c r="A27" s="178"/>
      <c r="B27" s="179"/>
      <c r="C27" s="179"/>
      <c r="D27" s="179"/>
      <c r="E27" s="179"/>
      <c r="F27" s="179"/>
      <c r="G27" s="179"/>
      <c r="H27" s="179"/>
      <c r="I27" s="179"/>
      <c r="J27" s="180"/>
    </row>
    <row r="28" spans="1:36">
      <c r="A28" s="219" t="s">
        <v>41</v>
      </c>
      <c r="B28" s="219"/>
      <c r="C28" s="219"/>
      <c r="D28" s="219"/>
      <c r="E28" s="219"/>
      <c r="F28" s="219"/>
      <c r="G28" s="219"/>
      <c r="H28" s="219"/>
      <c r="I28" s="219"/>
      <c r="J28" s="219"/>
    </row>
    <row r="29" spans="1:36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36">
      <c r="A30" s="190" t="s">
        <v>164</v>
      </c>
      <c r="B30" s="191"/>
      <c r="C30" s="192" t="s">
        <v>108</v>
      </c>
      <c r="D30" s="193"/>
      <c r="E30" s="193"/>
      <c r="F30" s="193"/>
      <c r="G30" s="193"/>
      <c r="H30" s="193"/>
      <c r="I30" s="193"/>
      <c r="J30" s="193"/>
    </row>
    <row r="31" spans="1:36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36" s="5" customFormat="1" ht="18.75" customHeight="1">
      <c r="A32" s="20" t="s">
        <v>4</v>
      </c>
      <c r="B32" s="197" t="s">
        <v>136</v>
      </c>
      <c r="C32" s="198"/>
      <c r="D32" s="198"/>
      <c r="E32" s="199"/>
      <c r="F32" s="110" t="s">
        <v>20</v>
      </c>
      <c r="G32" s="110"/>
      <c r="H32" s="110" t="s">
        <v>21</v>
      </c>
      <c r="I32" s="110"/>
      <c r="J32" s="11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s="5" customFormat="1">
      <c r="A33" s="21">
        <v>1</v>
      </c>
      <c r="B33" s="114">
        <v>2</v>
      </c>
      <c r="C33" s="114"/>
      <c r="D33" s="114"/>
      <c r="E33" s="114"/>
      <c r="F33" s="114">
        <v>3</v>
      </c>
      <c r="G33" s="114"/>
      <c r="H33" s="114">
        <v>4</v>
      </c>
      <c r="I33" s="114"/>
      <c r="J33" s="114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9.5">
      <c r="A34" s="160" t="s">
        <v>22</v>
      </c>
      <c r="B34" s="200" t="s">
        <v>165</v>
      </c>
      <c r="C34" s="201"/>
      <c r="D34" s="201"/>
      <c r="E34" s="202"/>
      <c r="F34" s="206">
        <v>43825</v>
      </c>
      <c r="G34" s="207"/>
      <c r="H34" s="210" t="s">
        <v>166</v>
      </c>
      <c r="I34" s="211"/>
      <c r="J34" s="212"/>
      <c r="K34" s="28"/>
    </row>
    <row r="35" spans="1:36" ht="19.5">
      <c r="A35" s="161"/>
      <c r="B35" s="203"/>
      <c r="C35" s="204"/>
      <c r="D35" s="204"/>
      <c r="E35" s="205"/>
      <c r="F35" s="208"/>
      <c r="G35" s="209"/>
      <c r="H35" s="213"/>
      <c r="I35" s="214"/>
      <c r="J35" s="215"/>
      <c r="K35" s="28"/>
    </row>
    <row r="36" spans="1:36" ht="19.5">
      <c r="A36" s="160" t="s">
        <v>23</v>
      </c>
      <c r="B36" s="200" t="s">
        <v>167</v>
      </c>
      <c r="C36" s="201"/>
      <c r="D36" s="201"/>
      <c r="E36" s="202"/>
      <c r="F36" s="206">
        <v>40367</v>
      </c>
      <c r="G36" s="207"/>
      <c r="H36" s="210" t="s">
        <v>168</v>
      </c>
      <c r="I36" s="211"/>
      <c r="J36" s="212"/>
      <c r="K36" s="28"/>
    </row>
    <row r="37" spans="1:36" ht="19.5">
      <c r="A37" s="161"/>
      <c r="B37" s="203"/>
      <c r="C37" s="204"/>
      <c r="D37" s="204"/>
      <c r="E37" s="205"/>
      <c r="F37" s="208"/>
      <c r="G37" s="209"/>
      <c r="H37" s="213"/>
      <c r="I37" s="214"/>
      <c r="J37" s="215"/>
      <c r="K37" s="32"/>
    </row>
    <row r="38" spans="1:36">
      <c r="A38" s="216" t="s">
        <v>24</v>
      </c>
      <c r="B38" s="216"/>
      <c r="C38" s="216"/>
      <c r="D38" s="216"/>
      <c r="E38" s="216"/>
      <c r="F38" s="216"/>
      <c r="G38" s="216"/>
      <c r="H38" s="216"/>
      <c r="I38" s="216"/>
      <c r="J38" s="216"/>
    </row>
    <row r="39" spans="1:36">
      <c r="A39" s="216"/>
      <c r="B39" s="216"/>
      <c r="C39" s="216"/>
      <c r="D39" s="216"/>
      <c r="E39" s="216"/>
      <c r="F39" s="216"/>
      <c r="G39" s="216"/>
      <c r="H39" s="216"/>
      <c r="I39" s="216"/>
      <c r="J39" s="216"/>
    </row>
    <row r="40" spans="1:36">
      <c r="A40" s="91" t="s">
        <v>0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36" ht="18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36" ht="18" customHeight="1">
      <c r="A42" s="172" t="s">
        <v>46</v>
      </c>
      <c r="B42" s="173"/>
      <c r="C42" s="173"/>
      <c r="D42" s="173"/>
      <c r="E42" s="173"/>
      <c r="F42" s="173"/>
      <c r="G42" s="173"/>
      <c r="H42" s="173"/>
      <c r="I42" s="173"/>
      <c r="J42" s="174"/>
    </row>
    <row r="43" spans="1:36">
      <c r="A43" s="178"/>
      <c r="B43" s="179"/>
      <c r="C43" s="179"/>
      <c r="D43" s="179"/>
      <c r="E43" s="179"/>
      <c r="F43" s="179"/>
      <c r="G43" s="179"/>
      <c r="H43" s="179"/>
      <c r="I43" s="179"/>
      <c r="J43" s="180"/>
    </row>
    <row r="44" spans="1:36">
      <c r="A44" s="91" t="s">
        <v>25</v>
      </c>
      <c r="B44" s="91"/>
      <c r="C44" s="91"/>
      <c r="D44" s="91"/>
      <c r="E44" s="91"/>
      <c r="F44" s="91"/>
      <c r="G44" s="91"/>
      <c r="H44" s="91"/>
      <c r="I44" s="91"/>
      <c r="J44" s="91"/>
    </row>
    <row r="45" spans="1:36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36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36" ht="18" customHeight="1">
      <c r="A47" s="72"/>
      <c r="B47" s="7" t="s">
        <v>42</v>
      </c>
      <c r="C47" s="6"/>
      <c r="D47" s="6"/>
      <c r="F47" s="6"/>
      <c r="G47" s="6"/>
      <c r="H47" s="6"/>
      <c r="I47" s="6"/>
      <c r="J47" s="6"/>
    </row>
    <row r="48" spans="1:36" ht="18" customHeight="1">
      <c r="A48" s="72"/>
      <c r="B48" s="7" t="s">
        <v>43</v>
      </c>
      <c r="C48" s="6"/>
      <c r="D48" s="6"/>
      <c r="F48" s="6"/>
      <c r="G48" s="6"/>
      <c r="H48" s="6"/>
      <c r="I48" s="6"/>
      <c r="J48" s="6"/>
    </row>
    <row r="49" spans="1:36" ht="18" customHeight="1">
      <c r="A49" s="72"/>
      <c r="B49" s="7" t="s">
        <v>44</v>
      </c>
      <c r="C49" s="6"/>
      <c r="D49" s="6"/>
      <c r="F49" s="6"/>
      <c r="G49" s="6"/>
      <c r="H49" s="6"/>
      <c r="I49" s="6"/>
      <c r="J49" s="6"/>
    </row>
    <row r="50" spans="1:36" ht="18" customHeight="1">
      <c r="A50" s="79" t="s">
        <v>169</v>
      </c>
      <c r="B50" s="7" t="s">
        <v>45</v>
      </c>
      <c r="C50" s="6"/>
      <c r="D50" s="6"/>
      <c r="F50" s="6"/>
      <c r="G50" s="6"/>
      <c r="H50" s="6"/>
      <c r="I50" s="6"/>
      <c r="J50" s="6"/>
    </row>
    <row r="51" spans="1:36">
      <c r="A51" s="91" t="s">
        <v>1</v>
      </c>
      <c r="B51" s="91"/>
      <c r="C51" s="91"/>
      <c r="D51" s="91"/>
      <c r="E51" s="91"/>
      <c r="F51" s="91"/>
      <c r="G51" s="91"/>
      <c r="H51" s="91"/>
      <c r="I51" s="91"/>
      <c r="J51" s="91"/>
    </row>
    <row r="52" spans="1:36" ht="18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36" s="8" customFormat="1">
      <c r="A53" s="196" t="s">
        <v>169</v>
      </c>
      <c r="B53" s="194" t="s">
        <v>46</v>
      </c>
      <c r="C53" s="195"/>
      <c r="D53" s="195"/>
      <c r="E53" s="195"/>
      <c r="F53" s="195"/>
      <c r="G53" s="195"/>
      <c r="H53" s="195"/>
      <c r="I53" s="195"/>
      <c r="J53" s="195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</row>
    <row r="54" spans="1:36" s="8" customFormat="1">
      <c r="A54" s="196"/>
      <c r="B54" s="194"/>
      <c r="C54" s="195"/>
      <c r="D54" s="195"/>
      <c r="E54" s="195"/>
      <c r="F54" s="195"/>
      <c r="G54" s="195"/>
      <c r="H54" s="195"/>
      <c r="I54" s="195"/>
      <c r="J54" s="195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</row>
    <row r="55" spans="1:36" s="8" customFormat="1">
      <c r="A55" s="196"/>
      <c r="B55" s="194" t="s">
        <v>47</v>
      </c>
      <c r="C55" s="195"/>
      <c r="D55" s="195"/>
      <c r="E55" s="195"/>
      <c r="F55" s="195"/>
      <c r="G55" s="195"/>
      <c r="H55" s="195"/>
      <c r="I55" s="195"/>
      <c r="J55" s="195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36" s="8" customFormat="1">
      <c r="A56" s="196"/>
      <c r="B56" s="194"/>
      <c r="C56" s="195"/>
      <c r="D56" s="195"/>
      <c r="E56" s="195"/>
      <c r="F56" s="195"/>
      <c r="G56" s="195"/>
      <c r="H56" s="195"/>
      <c r="I56" s="195"/>
      <c r="J56" s="195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36" s="8" customFormat="1">
      <c r="A57" s="196"/>
      <c r="B57" s="194" t="s">
        <v>106</v>
      </c>
      <c r="C57" s="194"/>
      <c r="D57" s="194"/>
      <c r="E57" s="194"/>
      <c r="F57" s="194"/>
      <c r="G57" s="194"/>
      <c r="H57" s="194"/>
      <c r="I57" s="194"/>
      <c r="J57" s="194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36" s="8" customFormat="1">
      <c r="A58" s="196"/>
      <c r="B58" s="194"/>
      <c r="C58" s="194"/>
      <c r="D58" s="194"/>
      <c r="E58" s="194"/>
      <c r="F58" s="194"/>
      <c r="G58" s="194"/>
      <c r="H58" s="194"/>
      <c r="I58" s="194"/>
      <c r="J58" s="194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36">
      <c r="A59" s="98" t="s">
        <v>2</v>
      </c>
      <c r="B59" s="98"/>
      <c r="C59" s="98"/>
      <c r="D59" s="98"/>
      <c r="E59" s="98"/>
      <c r="F59" s="98"/>
      <c r="G59" s="98"/>
      <c r="H59" s="98"/>
      <c r="I59" s="98"/>
      <c r="J59" s="98"/>
    </row>
    <row r="60" spans="1:36">
      <c r="A60" s="91" t="s">
        <v>3</v>
      </c>
      <c r="B60" s="91"/>
      <c r="C60" s="91"/>
      <c r="D60" s="91"/>
      <c r="E60" s="91"/>
      <c r="F60" s="91"/>
      <c r="G60" s="91"/>
      <c r="H60" s="91"/>
      <c r="I60" s="91"/>
      <c r="J60" s="91"/>
    </row>
    <row r="61" spans="1:36">
      <c r="A61" s="172" t="s">
        <v>190</v>
      </c>
      <c r="B61" s="173"/>
      <c r="C61" s="173"/>
      <c r="D61" s="173"/>
      <c r="E61" s="173"/>
      <c r="F61" s="173"/>
      <c r="G61" s="173"/>
      <c r="H61" s="173"/>
      <c r="I61" s="173"/>
      <c r="J61" s="174"/>
    </row>
    <row r="62" spans="1:36">
      <c r="A62" s="175"/>
      <c r="B62" s="176"/>
      <c r="C62" s="176"/>
      <c r="D62" s="176"/>
      <c r="E62" s="176"/>
      <c r="F62" s="176"/>
      <c r="G62" s="176"/>
      <c r="H62" s="176"/>
      <c r="I62" s="176"/>
      <c r="J62" s="177"/>
    </row>
    <row r="63" spans="1:36" ht="19.5">
      <c r="A63" s="175"/>
      <c r="B63" s="176"/>
      <c r="C63" s="176"/>
      <c r="D63" s="176"/>
      <c r="E63" s="176"/>
      <c r="F63" s="176"/>
      <c r="G63" s="176"/>
      <c r="H63" s="176"/>
      <c r="I63" s="176"/>
      <c r="J63" s="177"/>
      <c r="K63" s="28"/>
    </row>
    <row r="64" spans="1:36">
      <c r="A64" s="178"/>
      <c r="B64" s="179"/>
      <c r="C64" s="179"/>
      <c r="D64" s="179"/>
      <c r="E64" s="179"/>
      <c r="F64" s="179"/>
      <c r="G64" s="179"/>
      <c r="H64" s="179"/>
      <c r="I64" s="179"/>
      <c r="J64" s="180"/>
    </row>
    <row r="65" spans="1:36">
      <c r="A65" s="91" t="s">
        <v>98</v>
      </c>
      <c r="B65" s="91"/>
      <c r="C65" s="91"/>
      <c r="D65" s="91"/>
      <c r="E65" s="91"/>
      <c r="F65" s="91"/>
      <c r="G65" s="91"/>
      <c r="H65" s="91"/>
      <c r="I65" s="91"/>
      <c r="J65" s="91"/>
    </row>
    <row r="66" spans="1:36" ht="18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36">
      <c r="A67" s="152" t="s">
        <v>170</v>
      </c>
      <c r="B67" s="153"/>
      <c r="C67" s="153"/>
      <c r="D67" s="153"/>
      <c r="E67" s="153"/>
      <c r="F67" s="153"/>
      <c r="G67" s="153"/>
      <c r="H67" s="153"/>
      <c r="I67" s="153"/>
      <c r="J67" s="154"/>
    </row>
    <row r="68" spans="1:36">
      <c r="A68" s="91" t="s">
        <v>137</v>
      </c>
      <c r="B68" s="91"/>
      <c r="C68" s="91"/>
      <c r="D68" s="91"/>
      <c r="E68" s="91"/>
      <c r="F68" s="91"/>
      <c r="G68" s="91"/>
      <c r="H68" s="91"/>
      <c r="I68" s="91"/>
      <c r="J68" s="91"/>
    </row>
    <row r="69" spans="1:36" ht="19.5">
      <c r="A69" s="181" t="s">
        <v>198</v>
      </c>
      <c r="B69" s="182"/>
      <c r="C69" s="182"/>
      <c r="D69" s="182"/>
      <c r="E69" s="182"/>
      <c r="F69" s="182"/>
      <c r="G69" s="182"/>
      <c r="H69" s="182"/>
      <c r="I69" s="182"/>
      <c r="J69" s="183"/>
      <c r="K69" s="28"/>
    </row>
    <row r="70" spans="1:36" ht="19.5">
      <c r="A70" s="184"/>
      <c r="B70" s="185"/>
      <c r="C70" s="185"/>
      <c r="D70" s="185"/>
      <c r="E70" s="185"/>
      <c r="F70" s="185"/>
      <c r="G70" s="185"/>
      <c r="H70" s="185"/>
      <c r="I70" s="185"/>
      <c r="J70" s="186"/>
      <c r="K70" s="28"/>
    </row>
    <row r="71" spans="1:36" ht="19.5">
      <c r="A71" s="184"/>
      <c r="B71" s="185"/>
      <c r="C71" s="185"/>
      <c r="D71" s="185"/>
      <c r="E71" s="185"/>
      <c r="F71" s="185"/>
      <c r="G71" s="185"/>
      <c r="H71" s="185"/>
      <c r="I71" s="185"/>
      <c r="J71" s="186"/>
      <c r="K71" s="28"/>
    </row>
    <row r="72" spans="1:36">
      <c r="A72" s="187"/>
      <c r="B72" s="188"/>
      <c r="C72" s="188"/>
      <c r="D72" s="188"/>
      <c r="E72" s="188"/>
      <c r="F72" s="188"/>
      <c r="G72" s="188"/>
      <c r="H72" s="188"/>
      <c r="I72" s="188"/>
      <c r="J72" s="189"/>
    </row>
    <row r="73" spans="1:36">
      <c r="A73" s="91" t="s">
        <v>49</v>
      </c>
      <c r="B73" s="91"/>
      <c r="C73" s="91"/>
      <c r="D73" s="91"/>
      <c r="E73" s="91"/>
      <c r="F73" s="91"/>
      <c r="G73" s="91"/>
      <c r="H73" s="91"/>
      <c r="I73" s="91"/>
      <c r="J73" s="91"/>
    </row>
    <row r="74" spans="1:36" ht="18" customHeight="1">
      <c r="A74" s="190" t="s">
        <v>164</v>
      </c>
      <c r="B74" s="191"/>
      <c r="C74" s="192" t="s">
        <v>109</v>
      </c>
      <c r="D74" s="193"/>
      <c r="E74" s="193"/>
      <c r="F74" s="193"/>
      <c r="G74" s="193"/>
      <c r="H74" s="193"/>
      <c r="I74" s="193"/>
      <c r="J74" s="193"/>
    </row>
    <row r="75" spans="1:36">
      <c r="A75" s="91" t="s">
        <v>107</v>
      </c>
      <c r="B75" s="91"/>
      <c r="C75" s="91"/>
      <c r="D75" s="91"/>
      <c r="E75" s="91"/>
      <c r="F75" s="91"/>
      <c r="G75" s="91"/>
      <c r="H75" s="91"/>
      <c r="I75" s="91"/>
      <c r="J75" s="91"/>
    </row>
    <row r="76" spans="1:36" s="8" customFormat="1">
      <c r="A76" s="196" t="s">
        <v>169</v>
      </c>
      <c r="B76" s="226" t="s">
        <v>138</v>
      </c>
      <c r="C76" s="227"/>
      <c r="D76" s="227"/>
      <c r="E76" s="227"/>
      <c r="F76" s="227"/>
      <c r="G76" s="227"/>
      <c r="H76" s="227"/>
      <c r="I76" s="227"/>
      <c r="J76" s="227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</row>
    <row r="77" spans="1:36" s="8" customFormat="1">
      <c r="A77" s="196"/>
      <c r="B77" s="226"/>
      <c r="C77" s="227"/>
      <c r="D77" s="227"/>
      <c r="E77" s="227"/>
      <c r="F77" s="227"/>
      <c r="G77" s="227"/>
      <c r="H77" s="227"/>
      <c r="I77" s="227"/>
      <c r="J77" s="227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</row>
    <row r="78" spans="1:36" s="8" customFormat="1">
      <c r="A78" s="196"/>
      <c r="B78" s="228" t="s">
        <v>48</v>
      </c>
      <c r="C78" s="227"/>
      <c r="D78" s="227"/>
      <c r="E78" s="227"/>
      <c r="F78" s="227"/>
      <c r="G78" s="227"/>
      <c r="H78" s="227"/>
      <c r="I78" s="227"/>
      <c r="J78" s="227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</row>
    <row r="79" spans="1:36" s="8" customFormat="1">
      <c r="A79" s="196"/>
      <c r="B79" s="228"/>
      <c r="C79" s="227"/>
      <c r="D79" s="227"/>
      <c r="E79" s="227"/>
      <c r="F79" s="227"/>
      <c r="G79" s="227"/>
      <c r="H79" s="227"/>
      <c r="I79" s="227"/>
      <c r="J79" s="227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</row>
    <row r="80" spans="1:36" s="8" customFormat="1">
      <c r="A80" s="196"/>
      <c r="B80" s="228" t="s">
        <v>139</v>
      </c>
      <c r="C80" s="228"/>
      <c r="D80" s="228"/>
      <c r="E80" s="228"/>
      <c r="F80" s="228"/>
      <c r="G80" s="228"/>
      <c r="H80" s="228"/>
      <c r="I80" s="228"/>
      <c r="J80" s="228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</row>
    <row r="81" spans="1:36" s="8" customFormat="1">
      <c r="A81" s="196"/>
      <c r="B81" s="228"/>
      <c r="C81" s="228"/>
      <c r="D81" s="228"/>
      <c r="E81" s="228"/>
      <c r="F81" s="228"/>
      <c r="G81" s="228"/>
      <c r="H81" s="228"/>
      <c r="I81" s="228"/>
      <c r="J81" s="228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</row>
    <row r="82" spans="1:36">
      <c r="A82" s="98" t="s">
        <v>28</v>
      </c>
      <c r="B82" s="98"/>
      <c r="C82" s="98"/>
      <c r="D82" s="98"/>
      <c r="E82" s="98"/>
      <c r="F82" s="98"/>
      <c r="G82" s="98"/>
      <c r="H82" s="98"/>
      <c r="I82" s="98"/>
      <c r="J82" s="98"/>
    </row>
    <row r="83" spans="1:36" ht="18" customHeight="1">
      <c r="A83" s="91" t="s">
        <v>29</v>
      </c>
      <c r="B83" s="91"/>
      <c r="C83" s="91"/>
      <c r="D83" s="91"/>
      <c r="E83" s="91"/>
      <c r="F83" s="91"/>
      <c r="G83" s="91"/>
      <c r="H83" s="91"/>
      <c r="I83" s="91"/>
      <c r="J83" s="91"/>
      <c r="K83" s="35"/>
    </row>
    <row r="84" spans="1:36" ht="19.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35"/>
    </row>
    <row r="85" spans="1:36" ht="19.5">
      <c r="A85" s="158">
        <v>205</v>
      </c>
      <c r="B85" s="159"/>
      <c r="C85" s="18" t="s">
        <v>97</v>
      </c>
      <c r="D85" s="18"/>
      <c r="E85" s="18"/>
      <c r="F85" s="18"/>
      <c r="G85" s="18"/>
      <c r="H85" s="18"/>
      <c r="I85" s="18"/>
      <c r="J85" s="18"/>
      <c r="K85" s="35"/>
    </row>
    <row r="86" spans="1:36" ht="18" customHeight="1">
      <c r="A86" s="91" t="s">
        <v>50</v>
      </c>
      <c r="B86" s="91"/>
      <c r="C86" s="91"/>
      <c r="D86" s="91"/>
      <c r="E86" s="91"/>
      <c r="F86" s="91"/>
      <c r="G86" s="91"/>
      <c r="H86" s="91"/>
      <c r="I86" s="91"/>
      <c r="J86" s="91"/>
    </row>
    <row r="87" spans="1:36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36" ht="38.25" customHeight="1">
      <c r="A88" s="20" t="s">
        <v>4</v>
      </c>
      <c r="B88" s="110" t="s">
        <v>30</v>
      </c>
      <c r="C88" s="110"/>
      <c r="D88" s="110"/>
      <c r="E88" s="110"/>
      <c r="F88" s="110"/>
      <c r="G88" s="110"/>
      <c r="H88" s="110"/>
      <c r="I88" s="110" t="s">
        <v>31</v>
      </c>
      <c r="J88" s="110"/>
    </row>
    <row r="89" spans="1:36" s="14" customFormat="1" ht="12.75">
      <c r="A89" s="21">
        <v>1</v>
      </c>
      <c r="B89" s="114">
        <v>2</v>
      </c>
      <c r="C89" s="114"/>
      <c r="D89" s="114"/>
      <c r="E89" s="114"/>
      <c r="F89" s="114"/>
      <c r="G89" s="114"/>
      <c r="H89" s="114"/>
      <c r="I89" s="114">
        <v>3</v>
      </c>
      <c r="J89" s="11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</row>
    <row r="90" spans="1:36" ht="19.5">
      <c r="A90" s="160" t="s">
        <v>22</v>
      </c>
      <c r="B90" s="162" t="s">
        <v>171</v>
      </c>
      <c r="C90" s="163"/>
      <c r="D90" s="163"/>
      <c r="E90" s="163"/>
      <c r="F90" s="163"/>
      <c r="G90" s="163"/>
      <c r="H90" s="164"/>
      <c r="I90" s="168">
        <v>169</v>
      </c>
      <c r="J90" s="169"/>
      <c r="K90" s="28"/>
    </row>
    <row r="91" spans="1:36" ht="19.5">
      <c r="A91" s="161"/>
      <c r="B91" s="165"/>
      <c r="C91" s="166"/>
      <c r="D91" s="166"/>
      <c r="E91" s="166"/>
      <c r="F91" s="166"/>
      <c r="G91" s="166"/>
      <c r="H91" s="167"/>
      <c r="I91" s="170"/>
      <c r="J91" s="171"/>
      <c r="K91" s="28"/>
    </row>
    <row r="92" spans="1:36" ht="19.5">
      <c r="A92" s="160" t="s">
        <v>23</v>
      </c>
      <c r="B92" s="162" t="s">
        <v>172</v>
      </c>
      <c r="C92" s="163"/>
      <c r="D92" s="163"/>
      <c r="E92" s="163"/>
      <c r="F92" s="163"/>
      <c r="G92" s="163"/>
      <c r="H92" s="164"/>
      <c r="I92" s="168">
        <v>298</v>
      </c>
      <c r="J92" s="169"/>
      <c r="K92" s="28"/>
    </row>
    <row r="93" spans="1:36" ht="19.5">
      <c r="A93" s="161"/>
      <c r="B93" s="165"/>
      <c r="C93" s="166"/>
      <c r="D93" s="166"/>
      <c r="E93" s="166"/>
      <c r="F93" s="166"/>
      <c r="G93" s="166"/>
      <c r="H93" s="167"/>
      <c r="I93" s="170"/>
      <c r="J93" s="171"/>
      <c r="K93" s="28"/>
    </row>
    <row r="94" spans="1:36" ht="19.5">
      <c r="A94" s="160" t="s">
        <v>26</v>
      </c>
      <c r="B94" s="162" t="s">
        <v>173</v>
      </c>
      <c r="C94" s="163"/>
      <c r="D94" s="163"/>
      <c r="E94" s="163"/>
      <c r="F94" s="163"/>
      <c r="G94" s="163"/>
      <c r="H94" s="164"/>
      <c r="I94" s="168">
        <v>544</v>
      </c>
      <c r="J94" s="169"/>
      <c r="K94" s="28"/>
    </row>
    <row r="95" spans="1:36" ht="19.5">
      <c r="A95" s="161"/>
      <c r="B95" s="165"/>
      <c r="C95" s="166"/>
      <c r="D95" s="166"/>
      <c r="E95" s="166"/>
      <c r="F95" s="166"/>
      <c r="G95" s="166"/>
      <c r="H95" s="167"/>
      <c r="I95" s="170"/>
      <c r="J95" s="171"/>
      <c r="K95" s="28"/>
    </row>
    <row r="96" spans="1:36" ht="19.5">
      <c r="A96" s="1"/>
      <c r="B96" s="127" t="s">
        <v>140</v>
      </c>
      <c r="C96" s="127"/>
      <c r="D96" s="127"/>
      <c r="E96" s="127"/>
      <c r="F96" s="127"/>
      <c r="G96" s="127"/>
      <c r="H96" s="127"/>
      <c r="I96" s="157">
        <f>SUM(I90:J95)</f>
        <v>1011</v>
      </c>
      <c r="J96" s="157"/>
      <c r="K96" s="35"/>
    </row>
    <row r="97" spans="1:11" ht="18" customHeight="1">
      <c r="A97" s="91" t="s">
        <v>32</v>
      </c>
      <c r="B97" s="91"/>
      <c r="C97" s="91"/>
      <c r="D97" s="91"/>
      <c r="E97" s="91"/>
      <c r="F97" s="91"/>
      <c r="G97" s="91"/>
      <c r="H97" s="91"/>
      <c r="I97" s="91"/>
      <c r="J97" s="91"/>
    </row>
    <row r="98" spans="1:11" ht="18" customHeight="1">
      <c r="A98" s="73"/>
      <c r="B98" s="149" t="s">
        <v>33</v>
      </c>
      <c r="C98" s="149"/>
      <c r="D98" s="149"/>
      <c r="E98" s="149"/>
      <c r="F98" s="149"/>
      <c r="G98" s="149"/>
      <c r="H98" s="149"/>
      <c r="I98" s="149"/>
      <c r="J98" s="149"/>
    </row>
    <row r="99" spans="1:11" ht="18" customHeight="1">
      <c r="A99" s="73"/>
      <c r="B99" s="149" t="s">
        <v>34</v>
      </c>
      <c r="C99" s="149"/>
      <c r="D99" s="149"/>
      <c r="E99" s="149"/>
      <c r="F99" s="149"/>
      <c r="G99" s="149"/>
      <c r="H99" s="149"/>
      <c r="I99" s="149"/>
      <c r="J99" s="149"/>
    </row>
    <row r="100" spans="1:11" ht="18" customHeight="1">
      <c r="A100" s="73" t="s">
        <v>169</v>
      </c>
      <c r="B100" s="149" t="s">
        <v>35</v>
      </c>
      <c r="C100" s="149"/>
      <c r="D100" s="149"/>
      <c r="E100" s="149"/>
      <c r="F100" s="149"/>
      <c r="G100" s="149"/>
      <c r="H100" s="149"/>
      <c r="I100" s="149"/>
      <c r="J100" s="149"/>
    </row>
    <row r="101" spans="1:11" ht="18" customHeight="1">
      <c r="A101" s="73" t="s">
        <v>169</v>
      </c>
      <c r="B101" s="149" t="s">
        <v>36</v>
      </c>
      <c r="C101" s="149"/>
      <c r="D101" s="149"/>
      <c r="E101" s="149"/>
      <c r="F101" s="149"/>
      <c r="G101" s="149"/>
      <c r="H101" s="149"/>
      <c r="I101" s="149"/>
      <c r="J101" s="149"/>
    </row>
    <row r="102" spans="1:11" ht="18" customHeight="1">
      <c r="A102" s="73" t="s">
        <v>169</v>
      </c>
      <c r="B102" s="149" t="s">
        <v>37</v>
      </c>
      <c r="C102" s="149"/>
      <c r="D102" s="149"/>
      <c r="E102" s="149"/>
      <c r="F102" s="149"/>
      <c r="G102" s="149"/>
      <c r="H102" s="149"/>
      <c r="I102" s="149"/>
      <c r="J102" s="149"/>
    </row>
    <row r="103" spans="1:11" ht="18" customHeight="1">
      <c r="A103" s="73"/>
      <c r="B103" s="149" t="s">
        <v>38</v>
      </c>
      <c r="C103" s="149"/>
      <c r="D103" s="149"/>
      <c r="E103" s="149"/>
      <c r="F103" s="149"/>
      <c r="G103" s="149"/>
      <c r="H103" s="149"/>
      <c r="I103" s="149"/>
      <c r="J103" s="149"/>
    </row>
    <row r="104" spans="1:11" ht="18" customHeight="1">
      <c r="A104" s="73" t="s">
        <v>169</v>
      </c>
      <c r="B104" s="149" t="s">
        <v>39</v>
      </c>
      <c r="C104" s="149"/>
      <c r="D104" s="149"/>
      <c r="E104" s="149"/>
      <c r="F104" s="149"/>
      <c r="G104" s="149"/>
      <c r="H104" s="149"/>
      <c r="I104" s="149"/>
      <c r="J104" s="149"/>
    </row>
    <row r="105" spans="1:11" ht="18" customHeight="1">
      <c r="A105" s="73" t="s">
        <v>169</v>
      </c>
      <c r="B105" s="6" t="s">
        <v>40</v>
      </c>
      <c r="C105" s="222" t="s">
        <v>174</v>
      </c>
      <c r="D105" s="223"/>
      <c r="E105" s="223"/>
      <c r="F105" s="223"/>
      <c r="G105" s="223"/>
      <c r="H105" s="223"/>
      <c r="I105" s="223"/>
      <c r="J105" s="224"/>
    </row>
    <row r="106" spans="1:11" ht="18" customHeight="1">
      <c r="A106" s="91" t="s">
        <v>64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35"/>
    </row>
    <row r="107" spans="1:11" ht="19.5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35"/>
    </row>
    <row r="108" spans="1:11" ht="19.5">
      <c r="A108" s="74">
        <v>5</v>
      </c>
      <c r="B108" s="225" t="s">
        <v>63</v>
      </c>
      <c r="C108" s="91"/>
      <c r="D108" s="91"/>
      <c r="E108" s="91"/>
      <c r="F108" s="91"/>
      <c r="G108" s="91"/>
      <c r="H108" s="91"/>
      <c r="I108" s="91"/>
      <c r="J108" s="91"/>
      <c r="K108" s="35"/>
    </row>
    <row r="109" spans="1:11">
      <c r="A109" s="91" t="s">
        <v>141</v>
      </c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1" ht="40.5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1">
      <c r="A111" s="152" t="s">
        <v>175</v>
      </c>
      <c r="B111" s="153"/>
      <c r="C111" s="153"/>
      <c r="D111" s="153"/>
      <c r="E111" s="153"/>
      <c r="F111" s="153"/>
      <c r="G111" s="153"/>
      <c r="H111" s="153"/>
      <c r="I111" s="153"/>
      <c r="J111" s="154"/>
    </row>
    <row r="112" spans="1:11">
      <c r="A112" s="91" t="s">
        <v>51</v>
      </c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36" ht="16.5" customHeight="1">
      <c r="A113" s="9" t="s">
        <v>22</v>
      </c>
      <c r="B113" s="152" t="s">
        <v>177</v>
      </c>
      <c r="C113" s="153"/>
      <c r="D113" s="153"/>
      <c r="E113" s="153"/>
      <c r="F113" s="153"/>
      <c r="G113" s="153"/>
      <c r="H113" s="153"/>
      <c r="I113" s="153"/>
      <c r="J113" s="154"/>
    </row>
    <row r="114" spans="1:36">
      <c r="A114" s="9" t="s">
        <v>23</v>
      </c>
      <c r="B114" s="152" t="s">
        <v>176</v>
      </c>
      <c r="C114" s="153"/>
      <c r="D114" s="153"/>
      <c r="E114" s="153"/>
      <c r="F114" s="153"/>
      <c r="G114" s="153"/>
      <c r="H114" s="153"/>
      <c r="I114" s="153"/>
      <c r="J114" s="154"/>
    </row>
    <row r="115" spans="1:36">
      <c r="A115" s="9" t="s">
        <v>26</v>
      </c>
      <c r="B115" s="152" t="s">
        <v>196</v>
      </c>
      <c r="C115" s="155"/>
      <c r="D115" s="155"/>
      <c r="E115" s="155"/>
      <c r="F115" s="155"/>
      <c r="G115" s="155"/>
      <c r="H115" s="155"/>
      <c r="I115" s="155"/>
      <c r="J115" s="156"/>
    </row>
    <row r="116" spans="1:36" ht="18" customHeight="1">
      <c r="A116" s="221" t="s">
        <v>52</v>
      </c>
      <c r="B116" s="221"/>
      <c r="C116" s="221"/>
      <c r="D116" s="221"/>
      <c r="E116" s="221"/>
      <c r="F116" s="221"/>
      <c r="G116" s="221"/>
      <c r="H116" s="221"/>
      <c r="I116" s="221"/>
      <c r="J116" s="221"/>
    </row>
    <row r="117" spans="1:36" s="5" customFormat="1" ht="61.5" customHeight="1">
      <c r="A117" s="20" t="s">
        <v>4</v>
      </c>
      <c r="B117" s="108" t="s">
        <v>142</v>
      </c>
      <c r="C117" s="109"/>
      <c r="D117" s="109"/>
      <c r="E117" s="109"/>
      <c r="F117" s="109"/>
      <c r="G117" s="110" t="s">
        <v>143</v>
      </c>
      <c r="H117" s="110"/>
      <c r="I117" s="110" t="s">
        <v>65</v>
      </c>
      <c r="J117" s="110"/>
      <c r="K117" s="36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</row>
    <row r="118" spans="1:36" s="13" customFormat="1" ht="12.75">
      <c r="A118" s="21">
        <v>1</v>
      </c>
      <c r="B118" s="111">
        <v>2</v>
      </c>
      <c r="C118" s="112"/>
      <c r="D118" s="112"/>
      <c r="E118" s="112"/>
      <c r="F118" s="113"/>
      <c r="G118" s="114">
        <v>3</v>
      </c>
      <c r="H118" s="114"/>
      <c r="I118" s="114">
        <v>4</v>
      </c>
      <c r="J118" s="114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</row>
    <row r="119" spans="1:36" ht="36" customHeight="1">
      <c r="A119" s="22" t="s">
        <v>22</v>
      </c>
      <c r="B119" s="138" t="s">
        <v>66</v>
      </c>
      <c r="C119" s="139"/>
      <c r="D119" s="139"/>
      <c r="E119" s="139"/>
      <c r="F119" s="140"/>
      <c r="G119" s="141">
        <v>2000</v>
      </c>
      <c r="H119" s="141"/>
      <c r="I119" s="142">
        <f>G119*100%/G124</f>
        <v>0.75661165091149007</v>
      </c>
      <c r="J119" s="142"/>
      <c r="K119" s="28"/>
    </row>
    <row r="120" spans="1:36" ht="36" customHeight="1">
      <c r="A120" s="22" t="s">
        <v>23</v>
      </c>
      <c r="B120" s="138" t="s">
        <v>67</v>
      </c>
      <c r="C120" s="139"/>
      <c r="D120" s="139"/>
      <c r="E120" s="139"/>
      <c r="F120" s="140"/>
      <c r="G120" s="150">
        <v>643.36400000000003</v>
      </c>
      <c r="H120" s="150"/>
      <c r="I120" s="151">
        <f>G120*100%/G124</f>
        <v>0.24338834908850995</v>
      </c>
      <c r="J120" s="151"/>
      <c r="K120" s="28"/>
    </row>
    <row r="121" spans="1:36" ht="36" customHeight="1">
      <c r="A121" s="22" t="s">
        <v>70</v>
      </c>
      <c r="B121" s="138" t="s">
        <v>68</v>
      </c>
      <c r="C121" s="139"/>
      <c r="D121" s="139"/>
      <c r="E121" s="139"/>
      <c r="F121" s="140"/>
      <c r="G121" s="141">
        <v>162.114</v>
      </c>
      <c r="H121" s="141"/>
      <c r="I121" s="142">
        <f>G121*100%/G124</f>
        <v>6.1328670587932649E-2</v>
      </c>
      <c r="J121" s="142"/>
      <c r="K121" s="28"/>
    </row>
    <row r="122" spans="1:36" ht="36" customHeight="1">
      <c r="A122" s="22" t="s">
        <v>71</v>
      </c>
      <c r="B122" s="138" t="s">
        <v>69</v>
      </c>
      <c r="C122" s="139"/>
      <c r="D122" s="139"/>
      <c r="E122" s="139"/>
      <c r="F122" s="140"/>
      <c r="G122" s="141">
        <v>356.25</v>
      </c>
      <c r="H122" s="141"/>
      <c r="I122" s="142">
        <f>G122*100%/G124</f>
        <v>0.13477145031860915</v>
      </c>
      <c r="J122" s="142"/>
      <c r="K122" s="28"/>
    </row>
    <row r="123" spans="1:36" ht="45.75" customHeight="1">
      <c r="A123" s="22" t="s">
        <v>72</v>
      </c>
      <c r="B123" s="138" t="s">
        <v>144</v>
      </c>
      <c r="C123" s="139"/>
      <c r="D123" s="139"/>
      <c r="E123" s="139"/>
      <c r="F123" s="140"/>
      <c r="G123" s="141">
        <v>125</v>
      </c>
      <c r="H123" s="141"/>
      <c r="I123" s="142">
        <f>G123*100%/G124</f>
        <v>4.728822818196813E-2</v>
      </c>
      <c r="J123" s="142"/>
      <c r="K123" s="28"/>
    </row>
    <row r="124" spans="1:36" ht="19.5">
      <c r="A124" s="1"/>
      <c r="B124" s="143" t="s">
        <v>5</v>
      </c>
      <c r="C124" s="144"/>
      <c r="D124" s="144"/>
      <c r="E124" s="144"/>
      <c r="F124" s="145"/>
      <c r="G124" s="146">
        <f>G119+G120</f>
        <v>2643.364</v>
      </c>
      <c r="H124" s="146"/>
      <c r="I124" s="147">
        <v>1</v>
      </c>
      <c r="J124" s="148"/>
      <c r="K124" s="32"/>
    </row>
    <row r="125" spans="1:36" ht="19.5">
      <c r="A125" s="128" t="s">
        <v>145</v>
      </c>
      <c r="B125" s="128"/>
      <c r="C125" s="128"/>
      <c r="D125" s="128"/>
      <c r="E125" s="128"/>
      <c r="F125" s="128"/>
      <c r="G125" s="128"/>
      <c r="H125" s="128"/>
      <c r="I125" s="128"/>
      <c r="J125" s="128"/>
      <c r="K125" s="32"/>
    </row>
    <row r="126" spans="1:36" ht="19.5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32"/>
    </row>
    <row r="127" spans="1:36" ht="19.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32"/>
    </row>
    <row r="128" spans="1:36" ht="19.5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32"/>
    </row>
    <row r="129" spans="1:36">
      <c r="A129" s="91" t="s">
        <v>146</v>
      </c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36" s="5" customFormat="1" ht="40.5" customHeight="1">
      <c r="A130" s="20" t="s">
        <v>4</v>
      </c>
      <c r="B130" s="110" t="s">
        <v>147</v>
      </c>
      <c r="C130" s="110"/>
      <c r="D130" s="110"/>
      <c r="E130" s="110"/>
      <c r="F130" s="110"/>
      <c r="G130" s="110"/>
      <c r="H130" s="110"/>
      <c r="I130" s="110" t="s">
        <v>148</v>
      </c>
      <c r="J130" s="110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</row>
    <row r="131" spans="1:36" s="13" customFormat="1" ht="12.75">
      <c r="A131" s="21">
        <v>1</v>
      </c>
      <c r="B131" s="114">
        <v>2</v>
      </c>
      <c r="C131" s="114"/>
      <c r="D131" s="114"/>
      <c r="E131" s="114"/>
      <c r="F131" s="114"/>
      <c r="G131" s="114"/>
      <c r="H131" s="114"/>
      <c r="I131" s="114">
        <v>3</v>
      </c>
      <c r="J131" s="114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</row>
    <row r="132" spans="1:36" ht="19.5">
      <c r="A132" s="20" t="s">
        <v>22</v>
      </c>
      <c r="B132" s="126" t="s">
        <v>178</v>
      </c>
      <c r="C132" s="126"/>
      <c r="D132" s="126"/>
      <c r="E132" s="126"/>
      <c r="F132" s="126"/>
      <c r="G132" s="126"/>
      <c r="H132" s="126"/>
      <c r="I132" s="130">
        <v>100</v>
      </c>
      <c r="J132" s="130"/>
      <c r="K132" s="28"/>
    </row>
    <row r="133" spans="1:36" ht="19.5">
      <c r="A133" s="20" t="s">
        <v>23</v>
      </c>
      <c r="B133" s="126" t="s">
        <v>179</v>
      </c>
      <c r="C133" s="126"/>
      <c r="D133" s="126"/>
      <c r="E133" s="126"/>
      <c r="F133" s="126"/>
      <c r="G133" s="126"/>
      <c r="H133" s="126"/>
      <c r="I133" s="130">
        <v>25</v>
      </c>
      <c r="J133" s="130"/>
      <c r="K133" s="28"/>
    </row>
    <row r="134" spans="1:36" ht="19.5">
      <c r="A134" s="20" t="s">
        <v>26</v>
      </c>
      <c r="B134" s="126"/>
      <c r="C134" s="126"/>
      <c r="D134" s="126"/>
      <c r="E134" s="126"/>
      <c r="F134" s="126"/>
      <c r="G134" s="126"/>
      <c r="H134" s="126"/>
      <c r="I134" s="130"/>
      <c r="J134" s="130"/>
      <c r="K134" s="28"/>
    </row>
    <row r="135" spans="1:36" ht="19.5">
      <c r="A135" s="1"/>
      <c r="B135" s="127" t="s">
        <v>6</v>
      </c>
      <c r="C135" s="127"/>
      <c r="D135" s="127"/>
      <c r="E135" s="127"/>
      <c r="F135" s="127"/>
      <c r="G135" s="127"/>
      <c r="H135" s="127"/>
      <c r="I135" s="131">
        <f>SUM(I132:J134)</f>
        <v>125</v>
      </c>
      <c r="J135" s="132"/>
      <c r="K135" s="35"/>
    </row>
    <row r="136" spans="1:36" ht="19.5">
      <c r="A136" s="128" t="s">
        <v>149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35"/>
    </row>
    <row r="137" spans="1:36" ht="19.5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35"/>
    </row>
    <row r="138" spans="1:36" ht="19.5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35"/>
    </row>
    <row r="139" spans="1:36" ht="18" customHeight="1">
      <c r="A139" s="91" t="s">
        <v>73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35"/>
    </row>
    <row r="140" spans="1:36" ht="19.5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35"/>
    </row>
    <row r="141" spans="1:36" ht="19.5">
      <c r="A141" s="74">
        <v>122</v>
      </c>
      <c r="B141" s="91" t="s">
        <v>97</v>
      </c>
      <c r="C141" s="91"/>
      <c r="D141" s="91"/>
      <c r="E141" s="91"/>
      <c r="F141" s="91"/>
      <c r="G141" s="91"/>
      <c r="H141" s="91"/>
      <c r="I141" s="91"/>
      <c r="J141" s="91"/>
      <c r="K141" s="35"/>
    </row>
    <row r="142" spans="1:36" s="4" customFormat="1" ht="42" customHeight="1">
      <c r="A142" s="136" t="s">
        <v>157</v>
      </c>
      <c r="B142" s="137"/>
      <c r="C142" s="137"/>
      <c r="D142" s="137"/>
      <c r="E142" s="137"/>
      <c r="F142" s="137"/>
      <c r="G142" s="137"/>
      <c r="H142" s="137"/>
      <c r="I142" s="137"/>
      <c r="J142" s="137"/>
      <c r="K142" s="3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5" customFormat="1" ht="97.5" customHeight="1">
      <c r="A143" s="20" t="s">
        <v>4</v>
      </c>
      <c r="B143" s="108" t="s">
        <v>150</v>
      </c>
      <c r="C143" s="134"/>
      <c r="D143" s="134"/>
      <c r="E143" s="135"/>
      <c r="F143" s="110" t="s">
        <v>75</v>
      </c>
      <c r="G143" s="133"/>
      <c r="H143" s="133"/>
      <c r="I143" s="20" t="s">
        <v>74</v>
      </c>
      <c r="J143" s="20" t="s">
        <v>151</v>
      </c>
      <c r="K143" s="36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</row>
    <row r="144" spans="1:36" s="13" customFormat="1" ht="12.75">
      <c r="A144" s="21">
        <v>1</v>
      </c>
      <c r="B144" s="114">
        <v>2</v>
      </c>
      <c r="C144" s="114"/>
      <c r="D144" s="114"/>
      <c r="E144" s="114"/>
      <c r="F144" s="114">
        <v>3</v>
      </c>
      <c r="G144" s="114"/>
      <c r="H144" s="114"/>
      <c r="I144" s="21">
        <v>4</v>
      </c>
      <c r="J144" s="21">
        <v>5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</row>
    <row r="145" spans="1:36" s="5" customFormat="1" ht="36.75" customHeight="1">
      <c r="A145" s="24" t="s">
        <v>22</v>
      </c>
      <c r="B145" s="122" t="s">
        <v>180</v>
      </c>
      <c r="C145" s="123"/>
      <c r="D145" s="123"/>
      <c r="E145" s="124"/>
      <c r="F145" s="125" t="s">
        <v>195</v>
      </c>
      <c r="G145" s="125"/>
      <c r="H145" s="125"/>
      <c r="I145" s="75" t="s">
        <v>74</v>
      </c>
      <c r="J145" s="76">
        <v>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</row>
    <row r="146" spans="1:36" s="5" customFormat="1" ht="36.75" customHeight="1">
      <c r="A146" s="24" t="s">
        <v>23</v>
      </c>
      <c r="B146" s="125" t="s">
        <v>181</v>
      </c>
      <c r="C146" s="125"/>
      <c r="D146" s="125"/>
      <c r="E146" s="125"/>
      <c r="F146" s="125" t="s">
        <v>183</v>
      </c>
      <c r="G146" s="125"/>
      <c r="H146" s="125"/>
      <c r="I146" s="75" t="s">
        <v>185</v>
      </c>
      <c r="J146" s="76">
        <v>5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</row>
    <row r="147" spans="1:36" s="5" customFormat="1" ht="36.75" customHeight="1">
      <c r="A147" s="24" t="s">
        <v>26</v>
      </c>
      <c r="B147" s="125" t="s">
        <v>182</v>
      </c>
      <c r="C147" s="125"/>
      <c r="D147" s="125"/>
      <c r="E147" s="125"/>
      <c r="F147" s="125" t="s">
        <v>184</v>
      </c>
      <c r="G147" s="125"/>
      <c r="H147" s="125"/>
      <c r="I147" s="75" t="s">
        <v>74</v>
      </c>
      <c r="J147" s="76">
        <v>1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</row>
    <row r="148" spans="1:36" ht="18" customHeight="1">
      <c r="A148" s="91" t="s">
        <v>152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35"/>
    </row>
    <row r="149" spans="1:36" ht="19.5">
      <c r="A149" s="74">
        <v>3</v>
      </c>
      <c r="B149" s="91" t="s">
        <v>63</v>
      </c>
      <c r="C149" s="91"/>
      <c r="D149" s="91"/>
      <c r="E149" s="91"/>
      <c r="F149" s="91"/>
      <c r="G149" s="91"/>
      <c r="H149" s="91"/>
      <c r="I149" s="91"/>
      <c r="J149" s="91"/>
      <c r="K149" s="35"/>
    </row>
    <row r="150" spans="1:36" ht="19.5">
      <c r="A150" s="98" t="s">
        <v>92</v>
      </c>
      <c r="B150" s="98"/>
      <c r="C150" s="98"/>
      <c r="D150" s="98"/>
      <c r="E150" s="98"/>
      <c r="F150" s="98"/>
      <c r="G150" s="98"/>
      <c r="H150" s="77" t="s">
        <v>194</v>
      </c>
      <c r="I150" s="78" t="s">
        <v>186</v>
      </c>
      <c r="J150" s="78">
        <v>2021</v>
      </c>
      <c r="K150" s="28"/>
    </row>
    <row r="151" spans="1:36">
      <c r="A151" s="19"/>
      <c r="B151" s="19"/>
      <c r="C151" s="19"/>
      <c r="D151" s="19"/>
      <c r="E151" s="19"/>
      <c r="F151" s="19"/>
      <c r="G151" s="19"/>
      <c r="H151" s="84" t="s">
        <v>7</v>
      </c>
      <c r="I151" s="84"/>
      <c r="J151" s="84"/>
    </row>
    <row r="152" spans="1:36" ht="18" customHeight="1">
      <c r="A152" s="98" t="s">
        <v>153</v>
      </c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36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36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36" s="5" customFormat="1" ht="59.25" customHeight="1">
      <c r="A155" s="20" t="s">
        <v>4</v>
      </c>
      <c r="B155" s="108" t="s">
        <v>154</v>
      </c>
      <c r="C155" s="109"/>
      <c r="D155" s="109"/>
      <c r="E155" s="109"/>
      <c r="F155" s="109"/>
      <c r="G155" s="110" t="s">
        <v>93</v>
      </c>
      <c r="H155" s="110"/>
      <c r="I155" s="110" t="s">
        <v>94</v>
      </c>
      <c r="J155" s="110"/>
      <c r="K155" s="36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</row>
    <row r="156" spans="1:36" s="13" customFormat="1" ht="12.75">
      <c r="A156" s="21">
        <v>1</v>
      </c>
      <c r="B156" s="111">
        <v>2</v>
      </c>
      <c r="C156" s="112"/>
      <c r="D156" s="112"/>
      <c r="E156" s="112"/>
      <c r="F156" s="113"/>
      <c r="G156" s="114">
        <v>3</v>
      </c>
      <c r="H156" s="114"/>
      <c r="I156" s="114">
        <v>4</v>
      </c>
      <c r="J156" s="114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spans="1:36" ht="36" customHeight="1">
      <c r="A157" s="24" t="s">
        <v>22</v>
      </c>
      <c r="B157" s="116" t="s">
        <v>187</v>
      </c>
      <c r="C157" s="117"/>
      <c r="D157" s="117"/>
      <c r="E157" s="117"/>
      <c r="F157" s="118"/>
      <c r="G157" s="119">
        <v>89281796533</v>
      </c>
      <c r="H157" s="119"/>
      <c r="I157" s="120" t="s">
        <v>188</v>
      </c>
      <c r="J157" s="121"/>
      <c r="K157" s="28"/>
    </row>
    <row r="158" spans="1:36" ht="58.5" customHeight="1">
      <c r="A158" s="98" t="s">
        <v>155</v>
      </c>
      <c r="B158" s="98"/>
      <c r="C158" s="98"/>
      <c r="D158" s="98"/>
      <c r="E158" s="98"/>
      <c r="F158" s="98"/>
      <c r="G158" s="98"/>
      <c r="H158" s="98"/>
      <c r="I158" s="98"/>
      <c r="J158" s="98"/>
      <c r="K158" s="28"/>
    </row>
    <row r="159" spans="1:36" ht="60" customHeight="1">
      <c r="A159" s="20" t="s">
        <v>4</v>
      </c>
      <c r="B159" s="108" t="s">
        <v>156</v>
      </c>
      <c r="C159" s="109"/>
      <c r="D159" s="109"/>
      <c r="E159" s="109"/>
      <c r="F159" s="109"/>
      <c r="G159" s="110" t="s">
        <v>93</v>
      </c>
      <c r="H159" s="110"/>
      <c r="I159" s="110" t="s">
        <v>94</v>
      </c>
      <c r="J159" s="110"/>
      <c r="K159" s="28"/>
    </row>
    <row r="160" spans="1:36" ht="12.75" customHeight="1">
      <c r="A160" s="21">
        <v>1</v>
      </c>
      <c r="B160" s="111">
        <v>2</v>
      </c>
      <c r="C160" s="112"/>
      <c r="D160" s="112"/>
      <c r="E160" s="112"/>
      <c r="F160" s="113"/>
      <c r="G160" s="114">
        <v>3</v>
      </c>
      <c r="H160" s="114"/>
      <c r="I160" s="114">
        <v>4</v>
      </c>
      <c r="J160" s="114"/>
      <c r="K160" s="28"/>
    </row>
    <row r="161" spans="1:36" ht="35.450000000000003" customHeight="1">
      <c r="A161" s="24" t="s">
        <v>22</v>
      </c>
      <c r="B161" s="93" t="s">
        <v>199</v>
      </c>
      <c r="C161" s="94"/>
      <c r="D161" s="94"/>
      <c r="E161" s="94"/>
      <c r="F161" s="95"/>
      <c r="G161" s="96">
        <v>89381452252</v>
      </c>
      <c r="H161" s="96"/>
      <c r="I161" s="115" t="s">
        <v>200</v>
      </c>
      <c r="J161" s="97"/>
      <c r="K161" s="28"/>
    </row>
    <row r="162" spans="1:36" ht="35.450000000000003" customHeight="1">
      <c r="A162" s="24" t="s">
        <v>23</v>
      </c>
      <c r="B162" s="93"/>
      <c r="C162" s="94"/>
      <c r="D162" s="94"/>
      <c r="E162" s="94"/>
      <c r="F162" s="95"/>
      <c r="G162" s="96"/>
      <c r="H162" s="96"/>
      <c r="I162" s="97"/>
      <c r="J162" s="97"/>
      <c r="K162" s="28"/>
    </row>
    <row r="163" spans="1:36" ht="35.450000000000003" customHeight="1">
      <c r="A163" s="24" t="s">
        <v>26</v>
      </c>
      <c r="B163" s="93"/>
      <c r="C163" s="94"/>
      <c r="D163" s="94"/>
      <c r="E163" s="94"/>
      <c r="F163" s="95"/>
      <c r="G163" s="96"/>
      <c r="H163" s="96"/>
      <c r="I163" s="97"/>
      <c r="J163" s="97"/>
    </row>
    <row r="164" spans="1:36">
      <c r="A164" s="98" t="s">
        <v>8</v>
      </c>
      <c r="B164" s="98"/>
      <c r="C164" s="98"/>
      <c r="D164" s="98"/>
      <c r="E164" s="98"/>
      <c r="F164" s="98"/>
      <c r="G164" s="98"/>
      <c r="H164" s="98"/>
      <c r="I164" s="98"/>
      <c r="J164" s="98"/>
    </row>
    <row r="165" spans="1:36" s="17" customFormat="1" ht="15.75">
      <c r="A165" s="99"/>
      <c r="B165" s="100"/>
      <c r="C165" s="100"/>
      <c r="D165" s="100"/>
      <c r="E165" s="100"/>
      <c r="F165" s="100"/>
      <c r="G165" s="100"/>
      <c r="H165" s="100"/>
      <c r="I165" s="100"/>
      <c r="J165" s="101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</row>
    <row r="166" spans="1:36" s="17" customFormat="1" ht="15.75">
      <c r="A166" s="102"/>
      <c r="B166" s="103"/>
      <c r="C166" s="103"/>
      <c r="D166" s="103"/>
      <c r="E166" s="103"/>
      <c r="F166" s="103"/>
      <c r="G166" s="103"/>
      <c r="H166" s="103"/>
      <c r="I166" s="103"/>
      <c r="J166" s="104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</row>
    <row r="167" spans="1:36" s="15" customFormat="1" ht="12.75">
      <c r="A167" s="105"/>
      <c r="B167" s="106"/>
      <c r="C167" s="106"/>
      <c r="D167" s="106"/>
      <c r="E167" s="106"/>
      <c r="F167" s="106"/>
      <c r="G167" s="106"/>
      <c r="H167" s="106"/>
      <c r="I167" s="106"/>
      <c r="J167" s="107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</row>
    <row r="168" spans="1:36">
      <c r="A168" s="23"/>
      <c r="B168" s="19"/>
      <c r="C168" s="19"/>
      <c r="D168" s="19"/>
      <c r="E168" s="19"/>
      <c r="F168" s="19"/>
      <c r="G168" s="19"/>
      <c r="H168" s="19"/>
      <c r="I168" s="19"/>
      <c r="J168" s="19"/>
    </row>
    <row r="169" spans="1:36">
      <c r="A169" s="91" t="s">
        <v>95</v>
      </c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36">
      <c r="A170" s="87" t="s">
        <v>189</v>
      </c>
      <c r="B170" s="88"/>
      <c r="C170" s="88"/>
      <c r="D170" s="88"/>
      <c r="E170" s="88"/>
      <c r="F170" s="88"/>
      <c r="G170" s="88"/>
      <c r="H170" s="88"/>
      <c r="I170" s="88"/>
      <c r="J170" s="89"/>
    </row>
    <row r="171" spans="1:36">
      <c r="A171" s="16"/>
      <c r="B171" s="16"/>
      <c r="C171" s="16"/>
      <c r="D171" s="16"/>
      <c r="E171" s="16"/>
      <c r="F171" s="16"/>
      <c r="G171" s="16"/>
      <c r="H171" s="16"/>
      <c r="I171" s="16"/>
      <c r="J171" s="16"/>
    </row>
    <row r="172" spans="1:36" s="17" customFormat="1" ht="15.75">
      <c r="A172" s="83"/>
      <c r="B172" s="82"/>
      <c r="C172" s="82"/>
      <c r="E172" s="90"/>
      <c r="F172" s="90"/>
      <c r="H172" s="90" t="s">
        <v>191</v>
      </c>
      <c r="I172" s="90"/>
      <c r="J172" s="90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</row>
    <row r="173" spans="1:36" s="15" customFormat="1" ht="12.75">
      <c r="A173" s="84" t="s">
        <v>7</v>
      </c>
      <c r="B173" s="84"/>
      <c r="C173" s="84"/>
      <c r="E173" s="85" t="s">
        <v>9</v>
      </c>
      <c r="F173" s="85"/>
      <c r="H173" s="86" t="s">
        <v>96</v>
      </c>
      <c r="I173" s="86"/>
      <c r="J173" s="86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</row>
    <row r="174" spans="1:36" s="26" customFormat="1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36" s="26" customFormat="1">
      <c r="A175" s="91" t="s">
        <v>95</v>
      </c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36" s="26" customFormat="1">
      <c r="A176" s="92" t="s">
        <v>192</v>
      </c>
      <c r="B176" s="92"/>
      <c r="C176" s="92"/>
      <c r="D176" s="92"/>
      <c r="E176" s="92"/>
      <c r="F176" s="92"/>
      <c r="G176" s="92"/>
      <c r="H176" s="92"/>
      <c r="I176" s="92"/>
      <c r="J176" s="92"/>
    </row>
    <row r="177" spans="1:10" s="26" customFormat="1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s="26" customFormat="1">
      <c r="A178" s="83"/>
      <c r="B178" s="82"/>
      <c r="C178" s="82"/>
      <c r="D178" s="17"/>
      <c r="E178" s="90"/>
      <c r="F178" s="90"/>
      <c r="G178" s="17"/>
      <c r="H178" s="90" t="s">
        <v>193</v>
      </c>
      <c r="I178" s="90"/>
      <c r="J178" s="90"/>
    </row>
    <row r="179" spans="1:10" s="26" customFormat="1">
      <c r="A179" s="84" t="s">
        <v>7</v>
      </c>
      <c r="B179" s="84"/>
      <c r="C179" s="84"/>
      <c r="D179" s="15"/>
      <c r="E179" s="85" t="s">
        <v>9</v>
      </c>
      <c r="F179" s="85"/>
      <c r="G179" s="15"/>
      <c r="H179" s="86" t="s">
        <v>96</v>
      </c>
      <c r="I179" s="86"/>
      <c r="J179" s="86"/>
    </row>
    <row r="180" spans="1:10" s="26" customFormat="1"/>
    <row r="181" spans="1:10" s="26" customFormat="1"/>
    <row r="182" spans="1:10" s="26" customFormat="1"/>
    <row r="183" spans="1:10" s="26" customFormat="1"/>
    <row r="184" spans="1:10" s="26" customFormat="1"/>
    <row r="185" spans="1:10" s="26" customFormat="1"/>
    <row r="186" spans="1:10" s="26" customFormat="1"/>
    <row r="187" spans="1:10" s="26" customFormat="1"/>
    <row r="188" spans="1:10" s="26" customFormat="1"/>
    <row r="189" spans="1:10" s="26" customFormat="1"/>
    <row r="190" spans="1:10" s="26" customFormat="1"/>
    <row r="191" spans="1:10" s="26" customFormat="1"/>
    <row r="192" spans="1:10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pans="1:10" s="26" customFormat="1"/>
    <row r="290" spans="1:10" s="26" customFormat="1"/>
    <row r="291" spans="1:10" s="26" customFormat="1"/>
    <row r="292" spans="1:10" s="26" customFormat="1"/>
    <row r="293" spans="1:10" s="26" customFormat="1"/>
    <row r="294" spans="1:10" s="26" customFormat="1"/>
    <row r="295" spans="1:10">
      <c r="A295" s="26"/>
      <c r="B295" s="26"/>
      <c r="C295" s="26"/>
      <c r="D295" s="26"/>
      <c r="E295" s="26"/>
      <c r="F295" s="26"/>
      <c r="G295" s="26"/>
      <c r="H295" s="26"/>
      <c r="I295" s="26"/>
      <c r="J295" s="26"/>
    </row>
    <row r="296" spans="1:10">
      <c r="A296" s="26"/>
      <c r="B296" s="26"/>
      <c r="C296" s="26"/>
      <c r="D296" s="26"/>
      <c r="E296" s="26"/>
      <c r="F296" s="26"/>
      <c r="G296" s="26"/>
      <c r="H296" s="26"/>
      <c r="I296" s="26"/>
      <c r="J296" s="26"/>
    </row>
    <row r="297" spans="1:10">
      <c r="A297" s="26"/>
      <c r="B297" s="26"/>
      <c r="C297" s="26"/>
      <c r="D297" s="26"/>
      <c r="E297" s="26"/>
      <c r="F297" s="26"/>
      <c r="G297" s="26"/>
      <c r="H297" s="26"/>
      <c r="I297" s="26"/>
      <c r="J297" s="26"/>
    </row>
    <row r="298" spans="1:10">
      <c r="A298" s="26"/>
      <c r="B298" s="26"/>
      <c r="C298" s="26"/>
      <c r="D298" s="26"/>
      <c r="E298" s="26"/>
      <c r="F298" s="26"/>
      <c r="G298" s="26"/>
      <c r="H298" s="26"/>
      <c r="I298" s="26"/>
      <c r="J298" s="26"/>
    </row>
    <row r="299" spans="1:10">
      <c r="A299" s="26"/>
      <c r="B299" s="26"/>
      <c r="C299" s="26"/>
      <c r="D299" s="26"/>
      <c r="E299" s="26"/>
      <c r="F299" s="26"/>
      <c r="G299" s="26"/>
      <c r="H299" s="26"/>
      <c r="I299" s="26"/>
      <c r="J299" s="26"/>
    </row>
    <row r="300" spans="1:10">
      <c r="A300" s="26"/>
      <c r="B300" s="26"/>
      <c r="C300" s="26"/>
      <c r="D300" s="26"/>
      <c r="E300" s="26"/>
      <c r="F300" s="26"/>
      <c r="G300" s="26"/>
      <c r="H300" s="26"/>
      <c r="I300" s="26"/>
      <c r="J300" s="26"/>
    </row>
  </sheetData>
  <mergeCells count="201">
    <mergeCell ref="A51:J52"/>
    <mergeCell ref="A53:A54"/>
    <mergeCell ref="F1:J1"/>
    <mergeCell ref="A6:J6"/>
    <mergeCell ref="A7:J7"/>
    <mergeCell ref="A4:J5"/>
    <mergeCell ref="A13:J13"/>
    <mergeCell ref="A14:J14"/>
    <mergeCell ref="A16:J16"/>
    <mergeCell ref="A18:J18"/>
    <mergeCell ref="A3:J3"/>
    <mergeCell ref="A15:J15"/>
    <mergeCell ref="A17:J17"/>
    <mergeCell ref="A8:J11"/>
    <mergeCell ref="A12:J12"/>
    <mergeCell ref="A116:J116"/>
    <mergeCell ref="B117:F117"/>
    <mergeCell ref="B94:H95"/>
    <mergeCell ref="B104:J104"/>
    <mergeCell ref="C105:J105"/>
    <mergeCell ref="A106:J107"/>
    <mergeCell ref="B108:J108"/>
    <mergeCell ref="A75:J75"/>
    <mergeCell ref="A76:A77"/>
    <mergeCell ref="B76:J77"/>
    <mergeCell ref="A78:A79"/>
    <mergeCell ref="B78:J79"/>
    <mergeCell ref="A80:A81"/>
    <mergeCell ref="B80:J81"/>
    <mergeCell ref="A82:J82"/>
    <mergeCell ref="B98:J98"/>
    <mergeCell ref="B99:J99"/>
    <mergeCell ref="A97:J97"/>
    <mergeCell ref="A20:B20"/>
    <mergeCell ref="A21:J22"/>
    <mergeCell ref="A23:J23"/>
    <mergeCell ref="A26:J27"/>
    <mergeCell ref="A28:J29"/>
    <mergeCell ref="A30:B30"/>
    <mergeCell ref="C30:J30"/>
    <mergeCell ref="A19:J19"/>
    <mergeCell ref="A24:J24"/>
    <mergeCell ref="A25:J25"/>
    <mergeCell ref="B53:J54"/>
    <mergeCell ref="A55:A56"/>
    <mergeCell ref="B55:J56"/>
    <mergeCell ref="A57:A58"/>
    <mergeCell ref="A31:J31"/>
    <mergeCell ref="B32:E32"/>
    <mergeCell ref="B57:J58"/>
    <mergeCell ref="F32:G32"/>
    <mergeCell ref="H32:J32"/>
    <mergeCell ref="A34:A35"/>
    <mergeCell ref="B34:E35"/>
    <mergeCell ref="F34:G35"/>
    <mergeCell ref="H34:J35"/>
    <mergeCell ref="A36:A37"/>
    <mergeCell ref="B36:E37"/>
    <mergeCell ref="F36:G37"/>
    <mergeCell ref="H36:J37"/>
    <mergeCell ref="B33:E33"/>
    <mergeCell ref="F33:G33"/>
    <mergeCell ref="H33:J33"/>
    <mergeCell ref="A38:J39"/>
    <mergeCell ref="A40:J41"/>
    <mergeCell ref="A42:J43"/>
    <mergeCell ref="A44:J46"/>
    <mergeCell ref="A59:J59"/>
    <mergeCell ref="A61:J64"/>
    <mergeCell ref="A65:J66"/>
    <mergeCell ref="A67:J67"/>
    <mergeCell ref="A69:J72"/>
    <mergeCell ref="A73:J73"/>
    <mergeCell ref="A74:B74"/>
    <mergeCell ref="C74:J74"/>
    <mergeCell ref="I94:J95"/>
    <mergeCell ref="A60:J60"/>
    <mergeCell ref="A68:J68"/>
    <mergeCell ref="B96:H96"/>
    <mergeCell ref="I96:J96"/>
    <mergeCell ref="A83:J84"/>
    <mergeCell ref="A85:B85"/>
    <mergeCell ref="A86:J87"/>
    <mergeCell ref="B88:H88"/>
    <mergeCell ref="I88:J88"/>
    <mergeCell ref="B89:H89"/>
    <mergeCell ref="I89:J89"/>
    <mergeCell ref="A90:A91"/>
    <mergeCell ref="B90:H91"/>
    <mergeCell ref="I90:J91"/>
    <mergeCell ref="A92:A93"/>
    <mergeCell ref="B92:H93"/>
    <mergeCell ref="I92:J93"/>
    <mergeCell ref="A94:A95"/>
    <mergeCell ref="B100:J100"/>
    <mergeCell ref="B101:J101"/>
    <mergeCell ref="B102:J102"/>
    <mergeCell ref="B103:J103"/>
    <mergeCell ref="I119:J119"/>
    <mergeCell ref="B120:F120"/>
    <mergeCell ref="G120:H120"/>
    <mergeCell ref="I120:J120"/>
    <mergeCell ref="B121:F121"/>
    <mergeCell ref="G121:H121"/>
    <mergeCell ref="I121:J121"/>
    <mergeCell ref="G117:H117"/>
    <mergeCell ref="I117:J117"/>
    <mergeCell ref="B118:F118"/>
    <mergeCell ref="G118:H118"/>
    <mergeCell ref="I118:J118"/>
    <mergeCell ref="B119:F119"/>
    <mergeCell ref="G119:H119"/>
    <mergeCell ref="A112:J112"/>
    <mergeCell ref="B113:J113"/>
    <mergeCell ref="B114:J114"/>
    <mergeCell ref="B115:J115"/>
    <mergeCell ref="A109:J110"/>
    <mergeCell ref="A111:J111"/>
    <mergeCell ref="B122:F122"/>
    <mergeCell ref="G122:H122"/>
    <mergeCell ref="I122:J122"/>
    <mergeCell ref="B123:F123"/>
    <mergeCell ref="G123:H123"/>
    <mergeCell ref="I123:J123"/>
    <mergeCell ref="B124:F124"/>
    <mergeCell ref="G124:H124"/>
    <mergeCell ref="I124:J124"/>
    <mergeCell ref="A125:J128"/>
    <mergeCell ref="A129:J129"/>
    <mergeCell ref="B130:H130"/>
    <mergeCell ref="I130:J130"/>
    <mergeCell ref="B131:H131"/>
    <mergeCell ref="I131:J131"/>
    <mergeCell ref="B132:H132"/>
    <mergeCell ref="I132:J132"/>
    <mergeCell ref="B133:H133"/>
    <mergeCell ref="B134:H134"/>
    <mergeCell ref="B135:H135"/>
    <mergeCell ref="A136:J138"/>
    <mergeCell ref="A139:J140"/>
    <mergeCell ref="I133:J133"/>
    <mergeCell ref="I134:J134"/>
    <mergeCell ref="I135:J135"/>
    <mergeCell ref="F143:H143"/>
    <mergeCell ref="B144:E144"/>
    <mergeCell ref="F144:H144"/>
    <mergeCell ref="B143:E143"/>
    <mergeCell ref="B141:J141"/>
    <mergeCell ref="A142:J142"/>
    <mergeCell ref="B145:E145"/>
    <mergeCell ref="F145:H145"/>
    <mergeCell ref="B146:E146"/>
    <mergeCell ref="F146:H146"/>
    <mergeCell ref="B147:E147"/>
    <mergeCell ref="F147:H147"/>
    <mergeCell ref="A148:J148"/>
    <mergeCell ref="B149:J149"/>
    <mergeCell ref="A150:G150"/>
    <mergeCell ref="H151:J151"/>
    <mergeCell ref="A152:J154"/>
    <mergeCell ref="B155:F155"/>
    <mergeCell ref="G155:H155"/>
    <mergeCell ref="I155:J155"/>
    <mergeCell ref="B156:F156"/>
    <mergeCell ref="G156:H156"/>
    <mergeCell ref="I156:J156"/>
    <mergeCell ref="B157:F157"/>
    <mergeCell ref="G157:H157"/>
    <mergeCell ref="I157:J157"/>
    <mergeCell ref="A158:J158"/>
    <mergeCell ref="B159:F159"/>
    <mergeCell ref="G159:H159"/>
    <mergeCell ref="I159:J159"/>
    <mergeCell ref="B160:F160"/>
    <mergeCell ref="G160:H160"/>
    <mergeCell ref="I160:J160"/>
    <mergeCell ref="B161:F161"/>
    <mergeCell ref="G161:H161"/>
    <mergeCell ref="I161:J161"/>
    <mergeCell ref="B162:F162"/>
    <mergeCell ref="G162:H162"/>
    <mergeCell ref="I162:J162"/>
    <mergeCell ref="B163:F163"/>
    <mergeCell ref="G163:H163"/>
    <mergeCell ref="I163:J163"/>
    <mergeCell ref="A164:J164"/>
    <mergeCell ref="A165:J167"/>
    <mergeCell ref="A169:J169"/>
    <mergeCell ref="A179:C179"/>
    <mergeCell ref="E179:F179"/>
    <mergeCell ref="H179:J179"/>
    <mergeCell ref="A170:J170"/>
    <mergeCell ref="E172:F172"/>
    <mergeCell ref="H172:J172"/>
    <mergeCell ref="A173:C173"/>
    <mergeCell ref="E173:F173"/>
    <mergeCell ref="H173:J173"/>
    <mergeCell ref="A175:J175"/>
    <mergeCell ref="A176:J176"/>
    <mergeCell ref="E178:F178"/>
    <mergeCell ref="H178:J178"/>
  </mergeCells>
  <dataValidations xWindow="595" yWindow="706" count="43">
    <dataValidation type="list" allowBlank="1" showInputMessage="1" showErrorMessage="1" error="Необходимо выбрать значение из предложенных" sqref="B178 B172 I150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178:J178 H172:J172"/>
    <dataValidation type="list" allowBlank="1" showInputMessage="1" showErrorMessage="1" error="Необходимо выбрать значение из предложенных" sqref="C178 C172 J150">
      <formula1>"2019,2020,2021,2022,2023"</formula1>
    </dataValidation>
    <dataValidation type="list" allowBlank="1" showInputMessage="1" showErrorMessage="1" error="Необходимо выбрать значение из предложенных" sqref="A178 A172 H150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176:J176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170:J170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61:F163 B157:F158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61:J163 I157:J158">
      <formula1>1</formula1>
      <formula2>100</formula2>
    </dataValidation>
    <dataValidation type="textLength" allowBlank="1" showInputMessage="1" showErrorMessage="1" error="Максимум 11 цифр. " prompt="Введите только цифры. " sqref="G161:H163 G157:H158">
      <formula1>1</formula1>
      <formula2>11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165:J167">
      <formula1>0</formula1>
      <formula2>250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32:H134">
      <formula1>0</formula1>
      <formula2>200</formula2>
    </dataValidation>
    <dataValidation type="decimal" allowBlank="1" showInputMessage="1" showErrorMessage="1" error="Должно быть введено действительное число" sqref="G120:H120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19:H119">
      <formula1>0</formula1>
      <formula2>2000</formula2>
    </dataValidation>
    <dataValidation type="whole" allowBlank="1" showInputMessage="1" showErrorMessage="1" error="Максимальное значение 8" prompt="Укажите количество каналов. " sqref="A108">
      <formula1>0</formula1>
      <formula2>8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I132:J134">
      <formula1>0</formula1>
      <formula2>5000</formula2>
    </dataValidation>
    <dataValidation type="whole" allowBlank="1" showInputMessage="1" showErrorMessage="1" error="Максимум 10." prompt="Укажите количество форм, без учета трудового участия. " sqref="A149">
      <formula1>0</formula1>
      <formula2>10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45:E147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45:H147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45:I147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45:J147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41 A85:B85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21:H123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A67:J67 A111:J111 B113:B115 C113:J114"/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90:H95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90:J95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98:A105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05:J105">
      <formula1>1</formula1>
      <formula2>250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76:A81 A53:A58 A47:A50">
      <formula1>1</formula1>
    </dataValidation>
    <dataValidation type="list" allowBlank="1" showInputMessage="1" showErrorMessage="1" error="Необходимо выбрать значение из предложенных" sqref="A74">
      <formula1>"в наличии,отсутствует"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69:J72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1:J64">
      <formula1>1</formula1>
      <formula2>500</formula2>
    </dataValidation>
    <dataValidation type="date" allowBlank="1" showInputMessage="1" showErrorMessage="1" error="Укажите дату в формате 00.00.0000" prompt="Укажите дату в формате 00.00.0000" sqref="F34:G37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4:J37">
      <formula1>0</formula1>
      <formula2>200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2:J43">
      <formula1>0</formula1>
      <formula2>500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4:E37">
      <formula1>0</formula1>
      <formula2>250</formula2>
    </dataValidation>
    <dataValidation type="whole" allowBlank="1" showInputMessage="1" showErrorMessage="1" error="Должно быть введено целое число" sqref="E20:J20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4:J14 A18:J18 A16:J16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4:J24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6:J27">
      <formula1>0</formula1>
      <formula2>500</formula2>
    </dataValidation>
    <dataValidation type="whole" allowBlank="1" showInputMessage="1" showErrorMessage="1" error="Максимальное значение 1 150 000 чел." sqref="A20:B20">
      <formula1>0</formula1>
      <formula2>1150000</formula2>
    </dataValidation>
    <dataValidation type="list" allowBlank="1" showInputMessage="1" showErrorMessage="1" error="Необходимо выбрать значение из предложенных" sqref="A30:B30">
      <formula1>"в наличии,отсутствуют"</formula1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8:J11">
      <formula1>1</formula1>
      <formula2>500</formula2>
    </dataValidation>
  </dataValidations>
  <hyperlinks>
    <hyperlink ref="A67" r:id="rId1"/>
    <hyperlink ref="A111" r:id="rId2"/>
    <hyperlink ref="B114" r:id="rId3"/>
    <hyperlink ref="I157" r:id="rId4"/>
    <hyperlink ref="B113" r:id="rId5"/>
    <hyperlink ref="B115" r:id="rId6"/>
    <hyperlink ref="I161" r:id="rId7"/>
  </hyperlinks>
  <pageMargins left="0.98425196850393704" right="0.59055118110236227" top="0.78740157480314965" bottom="0.78740157480314965" header="0.39370078740157483" footer="0.39370078740157483"/>
  <pageSetup paperSize="9" orientation="portrait" r:id="rId8"/>
  <headerFooter>
    <oddFooter>&amp;C&amp;P</oddFooter>
  </headerFooter>
  <rowBreaks count="4" manualBreakCount="4">
    <brk id="81" max="9" man="1"/>
    <brk id="115" max="9" man="1"/>
    <brk id="141" max="9" man="1"/>
    <brk id="157" max="9" man="1"/>
  </rowBreaks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E22"/>
  <sheetViews>
    <sheetView zoomScale="90" zoomScaleNormal="90" zoomScaleSheetLayoutView="90" workbookViewId="0">
      <pane ySplit="12" topLeftCell="A19" activePane="bottomLeft" state="frozenSplit"/>
      <selection pane="bottomLeft" activeCell="G17" sqref="G17"/>
    </sheetView>
  </sheetViews>
  <sheetFormatPr defaultColWidth="8.5" defaultRowHeight="15.75"/>
  <cols>
    <col min="1" max="1" width="3" style="44" customWidth="1"/>
    <col min="2" max="2" width="39.5" style="44" customWidth="1"/>
    <col min="3" max="3" width="17.75" style="44" customWidth="1"/>
    <col min="4" max="4" width="11" style="57" customWidth="1"/>
    <col min="5" max="5" width="8.25" style="58" bestFit="1" customWidth="1"/>
    <col min="6" max="16384" width="8.5" style="44"/>
  </cols>
  <sheetData>
    <row r="1" spans="1:5">
      <c r="A1" s="247" t="s">
        <v>101</v>
      </c>
      <c r="B1" s="247"/>
      <c r="C1" s="247"/>
      <c r="D1" s="247"/>
      <c r="E1" s="247"/>
    </row>
    <row r="2" spans="1:5">
      <c r="A2" s="247">
        <f>[1]ФОРМА!A6</f>
        <v>0</v>
      </c>
      <c r="B2" s="247"/>
      <c r="C2" s="247"/>
      <c r="D2" s="247"/>
      <c r="E2" s="247"/>
    </row>
    <row r="3" spans="1:5">
      <c r="A3" s="40"/>
      <c r="B3" s="40"/>
      <c r="C3" s="40"/>
      <c r="D3" s="41"/>
      <c r="E3" s="42"/>
    </row>
    <row r="4" spans="1:5">
      <c r="A4" s="248" t="s">
        <v>104</v>
      </c>
      <c r="B4" s="248"/>
      <c r="C4" s="43"/>
      <c r="D4" s="41"/>
      <c r="E4" s="42"/>
    </row>
    <row r="5" spans="1:5">
      <c r="A5" s="249" t="s">
        <v>159</v>
      </c>
      <c r="B5" s="250"/>
      <c r="C5" s="250"/>
      <c r="D5" s="250"/>
      <c r="E5" s="251"/>
    </row>
    <row r="6" spans="1:5">
      <c r="A6" s="252"/>
      <c r="B6" s="253"/>
      <c r="C6" s="253"/>
      <c r="D6" s="253"/>
      <c r="E6" s="254"/>
    </row>
    <row r="7" spans="1:5">
      <c r="A7" s="252"/>
      <c r="B7" s="253"/>
      <c r="C7" s="253"/>
      <c r="D7" s="253"/>
      <c r="E7" s="254"/>
    </row>
    <row r="8" spans="1:5">
      <c r="A8" s="255"/>
      <c r="B8" s="256"/>
      <c r="C8" s="256"/>
      <c r="D8" s="256"/>
      <c r="E8" s="257"/>
    </row>
    <row r="9" spans="1:5">
      <c r="A9" s="45"/>
      <c r="B9" s="45"/>
      <c r="C9" s="45"/>
      <c r="D9" s="46"/>
      <c r="E9" s="47"/>
    </row>
    <row r="10" spans="1:5">
      <c r="A10" s="48" t="s">
        <v>105</v>
      </c>
      <c r="B10" s="49"/>
      <c r="C10" s="50"/>
      <c r="D10" s="46"/>
      <c r="E10" s="47"/>
    </row>
    <row r="12" spans="1:5" s="40" customFormat="1" ht="31.5">
      <c r="A12" s="51" t="s">
        <v>88</v>
      </c>
      <c r="B12" s="51" t="s">
        <v>102</v>
      </c>
      <c r="C12" s="51" t="s">
        <v>103</v>
      </c>
      <c r="D12" s="52" t="s">
        <v>89</v>
      </c>
      <c r="E12" s="53" t="s">
        <v>90</v>
      </c>
    </row>
    <row r="13" spans="1:5" ht="45">
      <c r="A13" s="69" t="s">
        <v>22</v>
      </c>
      <c r="B13" s="69" t="s">
        <v>77</v>
      </c>
      <c r="C13" s="69" t="s">
        <v>127</v>
      </c>
      <c r="D13" s="81">
        <v>205</v>
      </c>
      <c r="E13" s="54" t="str">
        <f>IF(D13&lt;=200,D13/10,"20")</f>
        <v>20</v>
      </c>
    </row>
    <row r="14" spans="1:5" ht="75">
      <c r="A14" s="69" t="s">
        <v>23</v>
      </c>
      <c r="B14" s="69" t="s">
        <v>78</v>
      </c>
      <c r="C14" s="69" t="s">
        <v>128</v>
      </c>
      <c r="D14" s="81">
        <v>1011</v>
      </c>
      <c r="E14" s="54">
        <f>IF(D14&lt;=1500,D14/100,"15")</f>
        <v>10.11</v>
      </c>
    </row>
    <row r="15" spans="1:5" ht="45">
      <c r="A15" s="69" t="s">
        <v>26</v>
      </c>
      <c r="B15" s="69" t="s">
        <v>79</v>
      </c>
      <c r="C15" s="69" t="s">
        <v>129</v>
      </c>
      <c r="D15" s="81">
        <v>5</v>
      </c>
      <c r="E15" s="54">
        <f>IF(D15&lt;=5,D15,"5")</f>
        <v>5</v>
      </c>
    </row>
    <row r="16" spans="1:5" ht="60">
      <c r="A16" s="69" t="s">
        <v>27</v>
      </c>
      <c r="B16" s="69" t="s">
        <v>80</v>
      </c>
      <c r="C16" s="69" t="s">
        <v>130</v>
      </c>
      <c r="D16" s="80">
        <v>0.13500000000000001</v>
      </c>
      <c r="E16" s="55">
        <f>IF(D16&lt;=25%,D16*100,"25")</f>
        <v>13.5</v>
      </c>
    </row>
    <row r="17" spans="1:5" ht="60">
      <c r="A17" s="69" t="s">
        <v>83</v>
      </c>
      <c r="B17" s="69" t="s">
        <v>124</v>
      </c>
      <c r="C17" s="69" t="s">
        <v>131</v>
      </c>
      <c r="D17" s="80">
        <v>6.0999999999999999E-2</v>
      </c>
      <c r="E17" s="55">
        <f>IF(D17&lt;=40%,D17/2*100,"20")</f>
        <v>3.05</v>
      </c>
    </row>
    <row r="18" spans="1:5" ht="45">
      <c r="A18" s="69" t="s">
        <v>84</v>
      </c>
      <c r="B18" s="69" t="s">
        <v>82</v>
      </c>
      <c r="C18" s="69" t="s">
        <v>132</v>
      </c>
      <c r="D18" s="81">
        <v>122</v>
      </c>
      <c r="E18" s="54" t="str">
        <f>IF(D18&lt;=120,D18/20,"6")</f>
        <v>6</v>
      </c>
    </row>
    <row r="19" spans="1:5" ht="75">
      <c r="A19" s="69" t="s">
        <v>85</v>
      </c>
      <c r="B19" s="69" t="s">
        <v>81</v>
      </c>
      <c r="C19" s="69" t="s">
        <v>133</v>
      </c>
      <c r="D19" s="81">
        <v>3</v>
      </c>
      <c r="E19" s="54">
        <f>IF(D19&lt;=3,D19,"3")</f>
        <v>3</v>
      </c>
    </row>
    <row r="20" spans="1:5" ht="60">
      <c r="A20" s="69" t="s">
        <v>86</v>
      </c>
      <c r="B20" s="69" t="s">
        <v>134</v>
      </c>
      <c r="C20" s="69" t="s">
        <v>76</v>
      </c>
      <c r="D20" s="81" t="s">
        <v>164</v>
      </c>
      <c r="E20" s="54" t="str">
        <f>IF(D20="в наличии","1","0")</f>
        <v>1</v>
      </c>
    </row>
    <row r="21" spans="1:5" ht="105">
      <c r="A21" s="69" t="s">
        <v>87</v>
      </c>
      <c r="B21" s="69" t="s">
        <v>126</v>
      </c>
      <c r="C21" s="69" t="s">
        <v>125</v>
      </c>
      <c r="D21" s="81" t="s">
        <v>164</v>
      </c>
      <c r="E21" s="54" t="str">
        <f>IF(D21="в наличии","5","0")</f>
        <v>5</v>
      </c>
    </row>
    <row r="22" spans="1:5" s="56" customFormat="1">
      <c r="A22" s="246" t="s">
        <v>91</v>
      </c>
      <c r="B22" s="246"/>
      <c r="C22" s="246"/>
      <c r="D22" s="246"/>
      <c r="E22" s="53">
        <f>E13+E14+E15+E16+E17+E18+E19+E20+E21</f>
        <v>66.66</v>
      </c>
    </row>
  </sheetData>
  <mergeCells count="5">
    <mergeCell ref="A22:D22"/>
    <mergeCell ref="A2:E2"/>
    <mergeCell ref="A1:E1"/>
    <mergeCell ref="A4:B4"/>
    <mergeCell ref="A5:E8"/>
  </mergeCells>
  <pageMargins left="0.98425196850393704" right="0.59055118110236227" top="0.59055118110236227" bottom="0.59055118110236227" header="0.39370078740157483" footer="0.3937007874015748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R50"/>
  <sheetViews>
    <sheetView zoomScale="90" zoomScaleNormal="90" workbookViewId="0">
      <pane ySplit="2" topLeftCell="A45" activePane="bottomLeft" state="frozenSplit"/>
      <selection pane="bottomLeft" activeCell="V45" sqref="V45"/>
    </sheetView>
  </sheetViews>
  <sheetFormatPr defaultColWidth="5" defaultRowHeight="15.75"/>
  <cols>
    <col min="1" max="1" width="8.625" style="63" bestFit="1" customWidth="1"/>
    <col min="2" max="2" width="2.875" style="12" bestFit="1" customWidth="1"/>
    <col min="3" max="6" width="2.75" style="12" bestFit="1" customWidth="1"/>
    <col min="7" max="8" width="2.75" style="64" bestFit="1" customWidth="1"/>
    <col min="9" max="9" width="5" style="60"/>
    <col min="10" max="10" width="6.25" style="60" bestFit="1" customWidth="1"/>
    <col min="11" max="18" width="5" style="62"/>
    <col min="19" max="256" width="5" style="60"/>
    <col min="257" max="257" width="10.875" style="60" bestFit="1" customWidth="1"/>
    <col min="258" max="264" width="5" style="60" customWidth="1"/>
    <col min="265" max="512" width="5" style="60"/>
    <col min="513" max="513" width="10.875" style="60" bestFit="1" customWidth="1"/>
    <col min="514" max="520" width="5" style="60" customWidth="1"/>
    <col min="521" max="768" width="5" style="60"/>
    <col min="769" max="769" width="10.875" style="60" bestFit="1" customWidth="1"/>
    <col min="770" max="776" width="5" style="60" customWidth="1"/>
    <col min="777" max="1024" width="5" style="60"/>
    <col min="1025" max="1025" width="10.875" style="60" bestFit="1" customWidth="1"/>
    <col min="1026" max="1032" width="5" style="60" customWidth="1"/>
    <col min="1033" max="1280" width="5" style="60"/>
    <col min="1281" max="1281" width="10.875" style="60" bestFit="1" customWidth="1"/>
    <col min="1282" max="1288" width="5" style="60" customWidth="1"/>
    <col min="1289" max="1536" width="5" style="60"/>
    <col min="1537" max="1537" width="10.875" style="60" bestFit="1" customWidth="1"/>
    <col min="1538" max="1544" width="5" style="60" customWidth="1"/>
    <col min="1545" max="1792" width="5" style="60"/>
    <col min="1793" max="1793" width="10.875" style="60" bestFit="1" customWidth="1"/>
    <col min="1794" max="1800" width="5" style="60" customWidth="1"/>
    <col min="1801" max="2048" width="5" style="60"/>
    <col min="2049" max="2049" width="10.875" style="60" bestFit="1" customWidth="1"/>
    <col min="2050" max="2056" width="5" style="60" customWidth="1"/>
    <col min="2057" max="2304" width="5" style="60"/>
    <col min="2305" max="2305" width="10.875" style="60" bestFit="1" customWidth="1"/>
    <col min="2306" max="2312" width="5" style="60" customWidth="1"/>
    <col min="2313" max="2560" width="5" style="60"/>
    <col min="2561" max="2561" width="10.875" style="60" bestFit="1" customWidth="1"/>
    <col min="2562" max="2568" width="5" style="60" customWidth="1"/>
    <col min="2569" max="2816" width="5" style="60"/>
    <col min="2817" max="2817" width="10.875" style="60" bestFit="1" customWidth="1"/>
    <col min="2818" max="2824" width="5" style="60" customWidth="1"/>
    <col min="2825" max="3072" width="5" style="60"/>
    <col min="3073" max="3073" width="10.875" style="60" bestFit="1" customWidth="1"/>
    <col min="3074" max="3080" width="5" style="60" customWidth="1"/>
    <col min="3081" max="3328" width="5" style="60"/>
    <col min="3329" max="3329" width="10.875" style="60" bestFit="1" customWidth="1"/>
    <col min="3330" max="3336" width="5" style="60" customWidth="1"/>
    <col min="3337" max="3584" width="5" style="60"/>
    <col min="3585" max="3585" width="10.875" style="60" bestFit="1" customWidth="1"/>
    <col min="3586" max="3592" width="5" style="60" customWidth="1"/>
    <col min="3593" max="3840" width="5" style="60"/>
    <col min="3841" max="3841" width="10.875" style="60" bestFit="1" customWidth="1"/>
    <col min="3842" max="3848" width="5" style="60" customWidth="1"/>
    <col min="3849" max="4096" width="5" style="60"/>
    <col min="4097" max="4097" width="10.875" style="60" bestFit="1" customWidth="1"/>
    <col min="4098" max="4104" width="5" style="60" customWidth="1"/>
    <col min="4105" max="4352" width="5" style="60"/>
    <col min="4353" max="4353" width="10.875" style="60" bestFit="1" customWidth="1"/>
    <col min="4354" max="4360" width="5" style="60" customWidth="1"/>
    <col min="4361" max="4608" width="5" style="60"/>
    <col min="4609" max="4609" width="10.875" style="60" bestFit="1" customWidth="1"/>
    <col min="4610" max="4616" width="5" style="60" customWidth="1"/>
    <col min="4617" max="4864" width="5" style="60"/>
    <col min="4865" max="4865" width="10.875" style="60" bestFit="1" customWidth="1"/>
    <col min="4866" max="4872" width="5" style="60" customWidth="1"/>
    <col min="4873" max="5120" width="5" style="60"/>
    <col min="5121" max="5121" width="10.875" style="60" bestFit="1" customWidth="1"/>
    <col min="5122" max="5128" width="5" style="60" customWidth="1"/>
    <col min="5129" max="5376" width="5" style="60"/>
    <col min="5377" max="5377" width="10.875" style="60" bestFit="1" customWidth="1"/>
    <col min="5378" max="5384" width="5" style="60" customWidth="1"/>
    <col min="5385" max="5632" width="5" style="60"/>
    <col min="5633" max="5633" width="10.875" style="60" bestFit="1" customWidth="1"/>
    <col min="5634" max="5640" width="5" style="60" customWidth="1"/>
    <col min="5641" max="5888" width="5" style="60"/>
    <col min="5889" max="5889" width="10.875" style="60" bestFit="1" customWidth="1"/>
    <col min="5890" max="5896" width="5" style="60" customWidth="1"/>
    <col min="5897" max="6144" width="5" style="60"/>
    <col min="6145" max="6145" width="10.875" style="60" bestFit="1" customWidth="1"/>
    <col min="6146" max="6152" width="5" style="60" customWidth="1"/>
    <col min="6153" max="6400" width="5" style="60"/>
    <col min="6401" max="6401" width="10.875" style="60" bestFit="1" customWidth="1"/>
    <col min="6402" max="6408" width="5" style="60" customWidth="1"/>
    <col min="6409" max="6656" width="5" style="60"/>
    <col min="6657" max="6657" width="10.875" style="60" bestFit="1" customWidth="1"/>
    <col min="6658" max="6664" width="5" style="60" customWidth="1"/>
    <col min="6665" max="6912" width="5" style="60"/>
    <col min="6913" max="6913" width="10.875" style="60" bestFit="1" customWidth="1"/>
    <col min="6914" max="6920" width="5" style="60" customWidth="1"/>
    <col min="6921" max="7168" width="5" style="60"/>
    <col min="7169" max="7169" width="10.875" style="60" bestFit="1" customWidth="1"/>
    <col min="7170" max="7176" width="5" style="60" customWidth="1"/>
    <col min="7177" max="7424" width="5" style="60"/>
    <col min="7425" max="7425" width="10.875" style="60" bestFit="1" customWidth="1"/>
    <col min="7426" max="7432" width="5" style="60" customWidth="1"/>
    <col min="7433" max="7680" width="5" style="60"/>
    <col min="7681" max="7681" width="10.875" style="60" bestFit="1" customWidth="1"/>
    <col min="7682" max="7688" width="5" style="60" customWidth="1"/>
    <col min="7689" max="7936" width="5" style="60"/>
    <col min="7937" max="7937" width="10.875" style="60" bestFit="1" customWidth="1"/>
    <col min="7938" max="7944" width="5" style="60" customWidth="1"/>
    <col min="7945" max="8192" width="5" style="60"/>
    <col min="8193" max="8193" width="10.875" style="60" bestFit="1" customWidth="1"/>
    <col min="8194" max="8200" width="5" style="60" customWidth="1"/>
    <col min="8201" max="8448" width="5" style="60"/>
    <col min="8449" max="8449" width="10.875" style="60" bestFit="1" customWidth="1"/>
    <col min="8450" max="8456" width="5" style="60" customWidth="1"/>
    <col min="8457" max="8704" width="5" style="60"/>
    <col min="8705" max="8705" width="10.875" style="60" bestFit="1" customWidth="1"/>
    <col min="8706" max="8712" width="5" style="60" customWidth="1"/>
    <col min="8713" max="8960" width="5" style="60"/>
    <col min="8961" max="8961" width="10.875" style="60" bestFit="1" customWidth="1"/>
    <col min="8962" max="8968" width="5" style="60" customWidth="1"/>
    <col min="8969" max="9216" width="5" style="60"/>
    <col min="9217" max="9217" width="10.875" style="60" bestFit="1" customWidth="1"/>
    <col min="9218" max="9224" width="5" style="60" customWidth="1"/>
    <col min="9225" max="9472" width="5" style="60"/>
    <col min="9473" max="9473" width="10.875" style="60" bestFit="1" customWidth="1"/>
    <col min="9474" max="9480" width="5" style="60" customWidth="1"/>
    <col min="9481" max="9728" width="5" style="60"/>
    <col min="9729" max="9729" width="10.875" style="60" bestFit="1" customWidth="1"/>
    <col min="9730" max="9736" width="5" style="60" customWidth="1"/>
    <col min="9737" max="9984" width="5" style="60"/>
    <col min="9985" max="9985" width="10.875" style="60" bestFit="1" customWidth="1"/>
    <col min="9986" max="9992" width="5" style="60" customWidth="1"/>
    <col min="9993" max="10240" width="5" style="60"/>
    <col min="10241" max="10241" width="10.875" style="60" bestFit="1" customWidth="1"/>
    <col min="10242" max="10248" width="5" style="60" customWidth="1"/>
    <col min="10249" max="10496" width="5" style="60"/>
    <col min="10497" max="10497" width="10.875" style="60" bestFit="1" customWidth="1"/>
    <col min="10498" max="10504" width="5" style="60" customWidth="1"/>
    <col min="10505" max="10752" width="5" style="60"/>
    <col min="10753" max="10753" width="10.875" style="60" bestFit="1" customWidth="1"/>
    <col min="10754" max="10760" width="5" style="60" customWidth="1"/>
    <col min="10761" max="11008" width="5" style="60"/>
    <col min="11009" max="11009" width="10.875" style="60" bestFit="1" customWidth="1"/>
    <col min="11010" max="11016" width="5" style="60" customWidth="1"/>
    <col min="11017" max="11264" width="5" style="60"/>
    <col min="11265" max="11265" width="10.875" style="60" bestFit="1" customWidth="1"/>
    <col min="11266" max="11272" width="5" style="60" customWidth="1"/>
    <col min="11273" max="11520" width="5" style="60"/>
    <col min="11521" max="11521" width="10.875" style="60" bestFit="1" customWidth="1"/>
    <col min="11522" max="11528" width="5" style="60" customWidth="1"/>
    <col min="11529" max="11776" width="5" style="60"/>
    <col min="11777" max="11777" width="10.875" style="60" bestFit="1" customWidth="1"/>
    <col min="11778" max="11784" width="5" style="60" customWidth="1"/>
    <col min="11785" max="12032" width="5" style="60"/>
    <col min="12033" max="12033" width="10.875" style="60" bestFit="1" customWidth="1"/>
    <col min="12034" max="12040" width="5" style="60" customWidth="1"/>
    <col min="12041" max="12288" width="5" style="60"/>
    <col min="12289" max="12289" width="10.875" style="60" bestFit="1" customWidth="1"/>
    <col min="12290" max="12296" width="5" style="60" customWidth="1"/>
    <col min="12297" max="12544" width="5" style="60"/>
    <col min="12545" max="12545" width="10.875" style="60" bestFit="1" customWidth="1"/>
    <col min="12546" max="12552" width="5" style="60" customWidth="1"/>
    <col min="12553" max="12800" width="5" style="60"/>
    <col min="12801" max="12801" width="10.875" style="60" bestFit="1" customWidth="1"/>
    <col min="12802" max="12808" width="5" style="60" customWidth="1"/>
    <col min="12809" max="13056" width="5" style="60"/>
    <col min="13057" max="13057" width="10.875" style="60" bestFit="1" customWidth="1"/>
    <col min="13058" max="13064" width="5" style="60" customWidth="1"/>
    <col min="13065" max="13312" width="5" style="60"/>
    <col min="13313" max="13313" width="10.875" style="60" bestFit="1" customWidth="1"/>
    <col min="13314" max="13320" width="5" style="60" customWidth="1"/>
    <col min="13321" max="13568" width="5" style="60"/>
    <col min="13569" max="13569" width="10.875" style="60" bestFit="1" customWidth="1"/>
    <col min="13570" max="13576" width="5" style="60" customWidth="1"/>
    <col min="13577" max="13824" width="5" style="60"/>
    <col min="13825" max="13825" width="10.875" style="60" bestFit="1" customWidth="1"/>
    <col min="13826" max="13832" width="5" style="60" customWidth="1"/>
    <col min="13833" max="14080" width="5" style="60"/>
    <col min="14081" max="14081" width="10.875" style="60" bestFit="1" customWidth="1"/>
    <col min="14082" max="14088" width="5" style="60" customWidth="1"/>
    <col min="14089" max="14336" width="5" style="60"/>
    <col min="14337" max="14337" width="10.875" style="60" bestFit="1" customWidth="1"/>
    <col min="14338" max="14344" width="5" style="60" customWidth="1"/>
    <col min="14345" max="14592" width="5" style="60"/>
    <col min="14593" max="14593" width="10.875" style="60" bestFit="1" customWidth="1"/>
    <col min="14594" max="14600" width="5" style="60" customWidth="1"/>
    <col min="14601" max="14848" width="5" style="60"/>
    <col min="14849" max="14849" width="10.875" style="60" bestFit="1" customWidth="1"/>
    <col min="14850" max="14856" width="5" style="60" customWidth="1"/>
    <col min="14857" max="15104" width="5" style="60"/>
    <col min="15105" max="15105" width="10.875" style="60" bestFit="1" customWidth="1"/>
    <col min="15106" max="15112" width="5" style="60" customWidth="1"/>
    <col min="15113" max="15360" width="5" style="60"/>
    <col min="15361" max="15361" width="10.875" style="60" bestFit="1" customWidth="1"/>
    <col min="15362" max="15368" width="5" style="60" customWidth="1"/>
    <col min="15369" max="15616" width="5" style="60"/>
    <col min="15617" max="15617" width="10.875" style="60" bestFit="1" customWidth="1"/>
    <col min="15618" max="15624" width="5" style="60" customWidth="1"/>
    <col min="15625" max="15872" width="5" style="60"/>
    <col min="15873" max="15873" width="10.875" style="60" bestFit="1" customWidth="1"/>
    <col min="15874" max="15880" width="5" style="60" customWidth="1"/>
    <col min="15881" max="16128" width="5" style="60"/>
    <col min="16129" max="16129" width="10.875" style="60" bestFit="1" customWidth="1"/>
    <col min="16130" max="16136" width="5" style="60" customWidth="1"/>
    <col min="16137" max="16384" width="5" style="60"/>
  </cols>
  <sheetData>
    <row r="1" spans="1:18" s="11" customFormat="1">
      <c r="A1" s="68" t="s">
        <v>123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2"/>
      <c r="M1" s="62"/>
      <c r="N1" s="62"/>
      <c r="O1" s="62"/>
      <c r="P1" s="62"/>
      <c r="Q1" s="62"/>
      <c r="R1" s="62"/>
    </row>
    <row r="2" spans="1:18">
      <c r="B2" s="66" t="s">
        <v>53</v>
      </c>
      <c r="C2" s="66" t="s">
        <v>54</v>
      </c>
      <c r="D2" s="66" t="s">
        <v>55</v>
      </c>
      <c r="E2" s="66" t="s">
        <v>56</v>
      </c>
      <c r="F2" s="66" t="s">
        <v>57</v>
      </c>
      <c r="G2" s="67" t="s">
        <v>58</v>
      </c>
      <c r="H2" s="67" t="s">
        <v>59</v>
      </c>
    </row>
    <row r="3" spans="1:18">
      <c r="A3" s="63" t="s">
        <v>110</v>
      </c>
      <c r="D3" s="12">
        <v>1</v>
      </c>
      <c r="E3" s="12">
        <v>2</v>
      </c>
      <c r="F3" s="12">
        <v>3</v>
      </c>
      <c r="G3" s="64">
        <v>4</v>
      </c>
      <c r="H3" s="64">
        <v>5</v>
      </c>
    </row>
    <row r="4" spans="1:18" ht="16.5" thickBot="1">
      <c r="B4" s="12">
        <v>6</v>
      </c>
      <c r="C4" s="12">
        <v>7</v>
      </c>
      <c r="D4" s="12">
        <v>8</v>
      </c>
      <c r="E4" s="12">
        <v>9</v>
      </c>
      <c r="F4" s="12">
        <v>10</v>
      </c>
      <c r="G4" s="64">
        <v>11</v>
      </c>
      <c r="H4" s="64">
        <v>12</v>
      </c>
    </row>
    <row r="5" spans="1:18" ht="16.5" thickBot="1">
      <c r="B5" s="12">
        <v>13</v>
      </c>
      <c r="C5" s="12">
        <v>14</v>
      </c>
      <c r="D5" s="59">
        <v>15</v>
      </c>
      <c r="E5" s="12">
        <v>16</v>
      </c>
      <c r="F5" s="12">
        <v>17</v>
      </c>
      <c r="G5" s="64">
        <v>18</v>
      </c>
      <c r="H5" s="64">
        <v>19</v>
      </c>
      <c r="J5" s="10">
        <v>44027</v>
      </c>
      <c r="K5" s="258" t="s">
        <v>117</v>
      </c>
      <c r="L5" s="258"/>
      <c r="M5" s="258"/>
      <c r="N5" s="258"/>
      <c r="O5" s="258"/>
      <c r="P5" s="258"/>
      <c r="Q5" s="258"/>
      <c r="R5" s="258"/>
    </row>
    <row r="6" spans="1:18">
      <c r="B6" s="12">
        <v>20</v>
      </c>
      <c r="C6" s="12">
        <v>21</v>
      </c>
      <c r="D6" s="12">
        <v>22</v>
      </c>
      <c r="E6" s="12">
        <v>23</v>
      </c>
      <c r="F6" s="12">
        <v>24</v>
      </c>
      <c r="G6" s="64">
        <v>25</v>
      </c>
      <c r="H6" s="64">
        <v>26</v>
      </c>
      <c r="K6" s="258"/>
      <c r="L6" s="258"/>
      <c r="M6" s="258"/>
      <c r="N6" s="258"/>
      <c r="O6" s="258"/>
      <c r="P6" s="258"/>
      <c r="Q6" s="258"/>
      <c r="R6" s="258"/>
    </row>
    <row r="7" spans="1:18">
      <c r="B7" s="12">
        <v>27</v>
      </c>
      <c r="C7" s="12">
        <v>28</v>
      </c>
      <c r="D7" s="12">
        <v>29</v>
      </c>
      <c r="E7" s="12">
        <v>30</v>
      </c>
      <c r="F7" s="12">
        <v>31</v>
      </c>
    </row>
    <row r="8" spans="1:18">
      <c r="A8" s="63" t="s">
        <v>111</v>
      </c>
      <c r="G8" s="64">
        <v>1</v>
      </c>
      <c r="H8" s="64">
        <v>2</v>
      </c>
    </row>
    <row r="9" spans="1:18">
      <c r="B9" s="12">
        <v>3</v>
      </c>
      <c r="C9" s="12">
        <v>4</v>
      </c>
      <c r="D9" s="12">
        <v>5</v>
      </c>
      <c r="E9" s="12">
        <v>6</v>
      </c>
      <c r="F9" s="12">
        <v>7</v>
      </c>
      <c r="G9" s="64">
        <v>8</v>
      </c>
      <c r="H9" s="64">
        <v>9</v>
      </c>
    </row>
    <row r="10" spans="1:18">
      <c r="B10" s="12">
        <v>10</v>
      </c>
      <c r="C10" s="12">
        <v>11</v>
      </c>
      <c r="D10" s="12">
        <v>12</v>
      </c>
      <c r="E10" s="12">
        <v>13</v>
      </c>
      <c r="F10" s="12">
        <v>14</v>
      </c>
      <c r="G10" s="64">
        <v>15</v>
      </c>
      <c r="H10" s="64">
        <v>16</v>
      </c>
    </row>
    <row r="11" spans="1:18">
      <c r="B11" s="12">
        <v>17</v>
      </c>
      <c r="C11" s="12">
        <v>18</v>
      </c>
      <c r="D11" s="12">
        <v>19</v>
      </c>
      <c r="E11" s="12">
        <v>20</v>
      </c>
      <c r="F11" s="12">
        <v>21</v>
      </c>
      <c r="G11" s="64">
        <v>22</v>
      </c>
      <c r="H11" s="64">
        <v>23</v>
      </c>
    </row>
    <row r="12" spans="1:18">
      <c r="B12" s="12">
        <v>24</v>
      </c>
      <c r="C12" s="12">
        <v>25</v>
      </c>
      <c r="D12" s="12">
        <v>26</v>
      </c>
      <c r="E12" s="12">
        <v>27</v>
      </c>
      <c r="F12" s="12">
        <v>28</v>
      </c>
      <c r="G12" s="64">
        <v>29</v>
      </c>
      <c r="H12" s="64">
        <v>30</v>
      </c>
    </row>
    <row r="13" spans="1:18">
      <c r="B13" s="12">
        <v>31</v>
      </c>
    </row>
    <row r="14" spans="1:18">
      <c r="A14" s="63" t="s">
        <v>112</v>
      </c>
      <c r="C14" s="12">
        <v>1</v>
      </c>
      <c r="D14" s="12">
        <v>2</v>
      </c>
      <c r="E14" s="12">
        <v>3</v>
      </c>
      <c r="F14" s="12">
        <v>4</v>
      </c>
      <c r="G14" s="64">
        <v>5</v>
      </c>
      <c r="H14" s="64">
        <v>6</v>
      </c>
    </row>
    <row r="15" spans="1:18" ht="16.5" thickBot="1">
      <c r="B15" s="12">
        <v>7</v>
      </c>
      <c r="C15" s="12">
        <v>8</v>
      </c>
      <c r="D15" s="12">
        <v>9</v>
      </c>
      <c r="E15" s="12">
        <v>10</v>
      </c>
      <c r="F15" s="12">
        <v>11</v>
      </c>
      <c r="G15" s="64">
        <v>12</v>
      </c>
      <c r="H15" s="64">
        <v>13</v>
      </c>
    </row>
    <row r="16" spans="1:18" ht="16.5" thickBot="1">
      <c r="B16" s="12">
        <v>14</v>
      </c>
      <c r="C16" s="59">
        <v>15</v>
      </c>
      <c r="D16" s="12">
        <v>16</v>
      </c>
      <c r="E16" s="12">
        <v>17</v>
      </c>
      <c r="F16" s="12">
        <v>18</v>
      </c>
      <c r="G16" s="64">
        <v>19</v>
      </c>
      <c r="H16" s="64">
        <v>20</v>
      </c>
      <c r="J16" s="10">
        <v>44089</v>
      </c>
      <c r="K16" s="258" t="s">
        <v>62</v>
      </c>
      <c r="L16" s="258"/>
      <c r="M16" s="258"/>
      <c r="N16" s="258"/>
      <c r="O16" s="258"/>
      <c r="P16" s="258"/>
      <c r="Q16" s="258"/>
      <c r="R16" s="258"/>
    </row>
    <row r="17" spans="1:18" ht="16.5" thickBot="1">
      <c r="B17" s="59">
        <v>21</v>
      </c>
      <c r="C17" s="12">
        <v>22</v>
      </c>
      <c r="D17" s="12">
        <v>23</v>
      </c>
      <c r="E17" s="12">
        <v>24</v>
      </c>
      <c r="F17" s="12">
        <v>25</v>
      </c>
      <c r="G17" s="64">
        <v>26</v>
      </c>
      <c r="H17" s="64">
        <v>27</v>
      </c>
      <c r="J17" s="10">
        <v>44095</v>
      </c>
      <c r="K17" s="258" t="s">
        <v>118</v>
      </c>
      <c r="L17" s="258"/>
      <c r="M17" s="258"/>
      <c r="N17" s="258"/>
      <c r="O17" s="258"/>
      <c r="P17" s="258"/>
      <c r="Q17" s="258"/>
      <c r="R17" s="258"/>
    </row>
    <row r="18" spans="1:18">
      <c r="B18" s="12">
        <v>28</v>
      </c>
      <c r="C18" s="12">
        <v>29</v>
      </c>
      <c r="D18" s="12">
        <v>30</v>
      </c>
      <c r="K18" s="258"/>
      <c r="L18" s="258"/>
      <c r="M18" s="258"/>
      <c r="N18" s="258"/>
      <c r="O18" s="258"/>
      <c r="P18" s="258"/>
      <c r="Q18" s="258"/>
      <c r="R18" s="258"/>
    </row>
    <row r="19" spans="1:18">
      <c r="A19" s="63" t="s">
        <v>113</v>
      </c>
      <c r="E19" s="12">
        <v>1</v>
      </c>
      <c r="F19" s="12">
        <v>2</v>
      </c>
      <c r="G19" s="64">
        <v>3</v>
      </c>
      <c r="H19" s="64">
        <v>4</v>
      </c>
    </row>
    <row r="20" spans="1:18">
      <c r="B20" s="12">
        <v>5</v>
      </c>
      <c r="C20" s="12">
        <v>6</v>
      </c>
      <c r="D20" s="12">
        <v>7</v>
      </c>
      <c r="E20" s="12">
        <v>8</v>
      </c>
      <c r="F20" s="12">
        <v>9</v>
      </c>
      <c r="G20" s="64">
        <v>10</v>
      </c>
      <c r="H20" s="64">
        <v>11</v>
      </c>
    </row>
    <row r="21" spans="1:18" ht="16.5" thickBot="1">
      <c r="B21" s="12">
        <v>12</v>
      </c>
      <c r="C21" s="12">
        <v>13</v>
      </c>
      <c r="D21" s="12">
        <v>14</v>
      </c>
      <c r="E21" s="12">
        <v>15</v>
      </c>
      <c r="F21" s="12">
        <v>16</v>
      </c>
      <c r="G21" s="64">
        <v>17</v>
      </c>
      <c r="H21" s="64">
        <v>18</v>
      </c>
    </row>
    <row r="22" spans="1:18" ht="16.5" thickBot="1">
      <c r="B22" s="12">
        <v>19</v>
      </c>
      <c r="C22" s="59">
        <v>20</v>
      </c>
      <c r="D22" s="12">
        <v>21</v>
      </c>
      <c r="E22" s="12">
        <v>22</v>
      </c>
      <c r="F22" s="12">
        <v>23</v>
      </c>
      <c r="G22" s="64">
        <v>24</v>
      </c>
      <c r="H22" s="64">
        <v>25</v>
      </c>
      <c r="J22" s="10">
        <v>44124</v>
      </c>
      <c r="K22" s="258" t="s">
        <v>119</v>
      </c>
      <c r="L22" s="258"/>
      <c r="M22" s="258"/>
      <c r="N22" s="258"/>
      <c r="O22" s="258"/>
      <c r="P22" s="258"/>
      <c r="Q22" s="258"/>
      <c r="R22" s="258"/>
    </row>
    <row r="23" spans="1:18">
      <c r="B23" s="12">
        <v>26</v>
      </c>
      <c r="C23" s="12">
        <v>27</v>
      </c>
      <c r="D23" s="12">
        <v>28</v>
      </c>
      <c r="E23" s="12">
        <v>29</v>
      </c>
      <c r="F23" s="12">
        <v>30</v>
      </c>
      <c r="G23" s="64">
        <v>31</v>
      </c>
      <c r="K23" s="258"/>
      <c r="L23" s="258"/>
      <c r="M23" s="258"/>
      <c r="N23" s="258"/>
      <c r="O23" s="258"/>
      <c r="P23" s="258"/>
      <c r="Q23" s="258"/>
      <c r="R23" s="258"/>
    </row>
    <row r="24" spans="1:18">
      <c r="A24" s="63" t="s">
        <v>114</v>
      </c>
      <c r="H24" s="64">
        <v>1</v>
      </c>
    </row>
    <row r="25" spans="1:18">
      <c r="B25" s="12">
        <v>2</v>
      </c>
      <c r="C25" s="12">
        <v>3</v>
      </c>
      <c r="D25" s="65">
        <v>4</v>
      </c>
      <c r="E25" s="12">
        <v>5</v>
      </c>
      <c r="F25" s="12">
        <v>6</v>
      </c>
      <c r="G25" s="64">
        <v>7</v>
      </c>
      <c r="H25" s="64">
        <v>8</v>
      </c>
    </row>
    <row r="26" spans="1:18" ht="15.75" customHeight="1" thickBot="1">
      <c r="B26" s="12">
        <v>9</v>
      </c>
      <c r="C26" s="12">
        <v>10</v>
      </c>
      <c r="D26" s="12">
        <v>11</v>
      </c>
      <c r="E26" s="12">
        <v>12</v>
      </c>
      <c r="F26" s="12">
        <v>13</v>
      </c>
      <c r="G26" s="64">
        <v>14</v>
      </c>
      <c r="H26" s="64">
        <v>15</v>
      </c>
    </row>
    <row r="27" spans="1:18" ht="16.5" thickBot="1">
      <c r="B27" s="12">
        <v>16</v>
      </c>
      <c r="C27" s="12">
        <v>17</v>
      </c>
      <c r="D27" s="59">
        <v>18</v>
      </c>
      <c r="E27" s="12">
        <v>19</v>
      </c>
      <c r="F27" s="12">
        <v>20</v>
      </c>
      <c r="G27" s="64">
        <v>21</v>
      </c>
      <c r="H27" s="64">
        <v>22</v>
      </c>
      <c r="J27" s="10">
        <v>44153</v>
      </c>
      <c r="K27" s="258" t="s">
        <v>120</v>
      </c>
      <c r="L27" s="258"/>
      <c r="M27" s="258"/>
      <c r="N27" s="258"/>
      <c r="O27" s="258"/>
      <c r="P27" s="258"/>
      <c r="Q27" s="258"/>
      <c r="R27" s="258"/>
    </row>
    <row r="28" spans="1:18">
      <c r="B28" s="12">
        <v>23</v>
      </c>
      <c r="C28" s="12">
        <v>24</v>
      </c>
      <c r="D28" s="12">
        <v>25</v>
      </c>
      <c r="E28" s="12">
        <v>26</v>
      </c>
      <c r="F28" s="12">
        <v>27</v>
      </c>
      <c r="G28" s="64">
        <v>28</v>
      </c>
      <c r="H28" s="64">
        <v>29</v>
      </c>
      <c r="K28" s="258"/>
      <c r="L28" s="258"/>
      <c r="M28" s="258"/>
      <c r="N28" s="258"/>
      <c r="O28" s="258"/>
      <c r="P28" s="258"/>
      <c r="Q28" s="258"/>
      <c r="R28" s="258"/>
    </row>
    <row r="29" spans="1:18" ht="16.5" thickBot="1">
      <c r="B29" s="12">
        <v>30</v>
      </c>
    </row>
    <row r="30" spans="1:18" ht="16.5" thickBot="1">
      <c r="A30" s="63" t="s">
        <v>60</v>
      </c>
      <c r="C30" s="12">
        <v>1</v>
      </c>
      <c r="D30" s="12">
        <v>2</v>
      </c>
      <c r="E30" s="59">
        <v>3</v>
      </c>
      <c r="F30" s="12">
        <v>4</v>
      </c>
      <c r="G30" s="64">
        <v>5</v>
      </c>
      <c r="H30" s="64">
        <v>6</v>
      </c>
      <c r="J30" s="10">
        <v>44168</v>
      </c>
      <c r="K30" s="258" t="s">
        <v>121</v>
      </c>
      <c r="L30" s="258"/>
      <c r="M30" s="258"/>
      <c r="N30" s="258"/>
      <c r="O30" s="258"/>
      <c r="P30" s="258"/>
      <c r="Q30" s="258"/>
      <c r="R30" s="258"/>
    </row>
    <row r="31" spans="1:18">
      <c r="B31" s="12">
        <v>7</v>
      </c>
      <c r="C31" s="12">
        <v>8</v>
      </c>
      <c r="D31" s="12">
        <v>9</v>
      </c>
      <c r="E31" s="12">
        <v>10</v>
      </c>
      <c r="F31" s="12">
        <v>11</v>
      </c>
      <c r="G31" s="64">
        <v>12</v>
      </c>
      <c r="H31" s="64">
        <v>13</v>
      </c>
      <c r="K31" s="258"/>
      <c r="L31" s="258"/>
      <c r="M31" s="258"/>
      <c r="N31" s="258"/>
      <c r="O31" s="258"/>
      <c r="P31" s="258"/>
      <c r="Q31" s="258"/>
      <c r="R31" s="258"/>
    </row>
    <row r="32" spans="1:18">
      <c r="B32" s="12">
        <v>14</v>
      </c>
      <c r="C32" s="12">
        <v>15</v>
      </c>
      <c r="D32" s="12">
        <v>16</v>
      </c>
      <c r="E32" s="12">
        <v>17</v>
      </c>
      <c r="F32" s="12">
        <v>18</v>
      </c>
      <c r="G32" s="64">
        <v>19</v>
      </c>
      <c r="H32" s="64">
        <v>20</v>
      </c>
      <c r="K32" s="258"/>
      <c r="L32" s="258"/>
      <c r="M32" s="258"/>
      <c r="N32" s="258"/>
      <c r="O32" s="258"/>
      <c r="P32" s="258"/>
      <c r="Q32" s="258"/>
      <c r="R32" s="258"/>
    </row>
    <row r="33" spans="1:18">
      <c r="B33" s="12">
        <v>21</v>
      </c>
      <c r="C33" s="12">
        <v>22</v>
      </c>
      <c r="D33" s="12">
        <v>23</v>
      </c>
      <c r="E33" s="12">
        <v>24</v>
      </c>
      <c r="F33" s="12">
        <v>25</v>
      </c>
      <c r="G33" s="64">
        <v>26</v>
      </c>
      <c r="H33" s="64">
        <v>27</v>
      </c>
    </row>
    <row r="34" spans="1:18">
      <c r="B34" s="12">
        <v>28</v>
      </c>
      <c r="C34" s="12">
        <v>29</v>
      </c>
      <c r="D34" s="12">
        <v>30</v>
      </c>
      <c r="E34" s="12">
        <v>31</v>
      </c>
    </row>
    <row r="35" spans="1:18">
      <c r="A35" s="63" t="s">
        <v>61</v>
      </c>
      <c r="B35" s="65"/>
      <c r="C35" s="65"/>
      <c r="D35" s="65"/>
      <c r="E35" s="65"/>
      <c r="F35" s="65">
        <v>1</v>
      </c>
      <c r="G35" s="64">
        <v>2</v>
      </c>
      <c r="H35" s="64">
        <v>3</v>
      </c>
    </row>
    <row r="36" spans="1:18">
      <c r="B36" s="65">
        <v>4</v>
      </c>
      <c r="C36" s="65">
        <v>5</v>
      </c>
      <c r="D36" s="65">
        <v>6</v>
      </c>
      <c r="E36" s="65">
        <v>7</v>
      </c>
      <c r="F36" s="65">
        <v>8</v>
      </c>
      <c r="G36" s="64">
        <v>9</v>
      </c>
      <c r="H36" s="64">
        <v>10</v>
      </c>
    </row>
    <row r="37" spans="1:18">
      <c r="B37" s="12">
        <v>11</v>
      </c>
      <c r="C37" s="12">
        <v>12</v>
      </c>
      <c r="D37" s="12">
        <v>13</v>
      </c>
      <c r="E37" s="12">
        <v>14</v>
      </c>
      <c r="F37" s="12">
        <v>15</v>
      </c>
      <c r="G37" s="64">
        <v>16</v>
      </c>
      <c r="H37" s="64">
        <v>17</v>
      </c>
    </row>
    <row r="38" spans="1:18">
      <c r="B38" s="12">
        <v>18</v>
      </c>
      <c r="C38" s="12">
        <v>19</v>
      </c>
      <c r="D38" s="12">
        <v>20</v>
      </c>
      <c r="E38" s="12">
        <v>21</v>
      </c>
      <c r="F38" s="12">
        <v>22</v>
      </c>
      <c r="G38" s="64">
        <v>23</v>
      </c>
      <c r="H38" s="64">
        <v>24</v>
      </c>
    </row>
    <row r="39" spans="1:18">
      <c r="B39" s="12">
        <v>25</v>
      </c>
      <c r="C39" s="12">
        <v>26</v>
      </c>
      <c r="D39" s="12">
        <v>27</v>
      </c>
      <c r="E39" s="12">
        <v>28</v>
      </c>
      <c r="F39" s="12">
        <v>29</v>
      </c>
      <c r="G39" s="64">
        <v>30</v>
      </c>
      <c r="H39" s="64">
        <v>31</v>
      </c>
    </row>
    <row r="41" spans="1:18">
      <c r="A41" s="63" t="s">
        <v>115</v>
      </c>
      <c r="B41" s="12">
        <v>1</v>
      </c>
      <c r="C41" s="12">
        <v>2</v>
      </c>
      <c r="D41" s="12">
        <v>3</v>
      </c>
      <c r="E41" s="12">
        <v>4</v>
      </c>
      <c r="F41" s="12">
        <v>5</v>
      </c>
      <c r="G41" s="64">
        <v>6</v>
      </c>
      <c r="H41" s="64">
        <v>7</v>
      </c>
    </row>
    <row r="42" spans="1:18">
      <c r="B42" s="12">
        <v>8</v>
      </c>
      <c r="C42" s="12">
        <v>9</v>
      </c>
      <c r="D42" s="12">
        <v>10</v>
      </c>
      <c r="E42" s="12">
        <v>11</v>
      </c>
      <c r="F42" s="12">
        <v>12</v>
      </c>
      <c r="G42" s="64">
        <v>13</v>
      </c>
      <c r="H42" s="64">
        <v>14</v>
      </c>
    </row>
    <row r="43" spans="1:18">
      <c r="B43" s="12">
        <v>15</v>
      </c>
      <c r="C43" s="12">
        <v>16</v>
      </c>
      <c r="D43" s="12">
        <v>17</v>
      </c>
      <c r="E43" s="12">
        <v>18</v>
      </c>
      <c r="F43" s="12">
        <v>19</v>
      </c>
      <c r="G43" s="64">
        <v>20</v>
      </c>
      <c r="H43" s="64">
        <v>21</v>
      </c>
    </row>
    <row r="44" spans="1:18">
      <c r="B44" s="12">
        <v>22</v>
      </c>
      <c r="C44" s="65">
        <v>23</v>
      </c>
      <c r="D44" s="12">
        <v>24</v>
      </c>
      <c r="E44" s="12">
        <v>25</v>
      </c>
      <c r="F44" s="12">
        <v>26</v>
      </c>
      <c r="G44" s="64">
        <v>27</v>
      </c>
      <c r="H44" s="64">
        <v>28</v>
      </c>
    </row>
    <row r="45" spans="1:18" ht="16.5" thickBot="1"/>
    <row r="46" spans="1:18" ht="16.149999999999999" customHeight="1" thickBot="1">
      <c r="A46" s="63" t="s">
        <v>116</v>
      </c>
      <c r="B46" s="12">
        <v>1</v>
      </c>
      <c r="C46" s="12">
        <v>2</v>
      </c>
      <c r="D46" s="12">
        <v>3</v>
      </c>
      <c r="E46" s="12">
        <v>4</v>
      </c>
      <c r="F46" s="59">
        <v>5</v>
      </c>
      <c r="G46" s="64">
        <v>6</v>
      </c>
      <c r="H46" s="64">
        <v>7</v>
      </c>
      <c r="J46" s="10">
        <v>43895</v>
      </c>
      <c r="K46" s="258" t="s">
        <v>122</v>
      </c>
      <c r="L46" s="258"/>
      <c r="M46" s="258"/>
      <c r="N46" s="258"/>
      <c r="O46" s="258"/>
      <c r="P46" s="258"/>
      <c r="Q46" s="258"/>
      <c r="R46" s="258"/>
    </row>
    <row r="47" spans="1:18">
      <c r="B47" s="65">
        <v>8</v>
      </c>
      <c r="C47" s="12">
        <v>9</v>
      </c>
      <c r="D47" s="12">
        <v>10</v>
      </c>
      <c r="E47" s="12">
        <v>11</v>
      </c>
      <c r="F47" s="12">
        <v>12</v>
      </c>
      <c r="G47" s="64">
        <v>13</v>
      </c>
      <c r="H47" s="64">
        <v>14</v>
      </c>
      <c r="K47" s="258"/>
      <c r="L47" s="258"/>
      <c r="M47" s="258"/>
      <c r="N47" s="258"/>
      <c r="O47" s="258"/>
      <c r="P47" s="258"/>
      <c r="Q47" s="258"/>
      <c r="R47" s="258"/>
    </row>
    <row r="48" spans="1:18">
      <c r="B48" s="12">
        <v>15</v>
      </c>
      <c r="C48" s="12">
        <v>16</v>
      </c>
      <c r="D48" s="12">
        <v>17</v>
      </c>
      <c r="E48" s="12">
        <v>18</v>
      </c>
      <c r="F48" s="12">
        <v>19</v>
      </c>
      <c r="G48" s="64">
        <v>20</v>
      </c>
      <c r="H48" s="64">
        <v>21</v>
      </c>
      <c r="K48" s="258"/>
      <c r="L48" s="258"/>
      <c r="M48" s="258"/>
      <c r="N48" s="258"/>
      <c r="O48" s="258"/>
      <c r="P48" s="258"/>
      <c r="Q48" s="258"/>
      <c r="R48" s="258"/>
    </row>
    <row r="49" spans="2:8">
      <c r="B49" s="12">
        <v>22</v>
      </c>
      <c r="C49" s="12">
        <v>23</v>
      </c>
      <c r="D49" s="12">
        <v>24</v>
      </c>
      <c r="E49" s="12">
        <v>25</v>
      </c>
      <c r="F49" s="12">
        <v>26</v>
      </c>
      <c r="G49" s="64">
        <v>27</v>
      </c>
      <c r="H49" s="64">
        <v>28</v>
      </c>
    </row>
    <row r="50" spans="2:8">
      <c r="B50" s="12">
        <v>29</v>
      </c>
      <c r="C50" s="12">
        <v>30</v>
      </c>
      <c r="D50" s="12">
        <v>31</v>
      </c>
    </row>
  </sheetData>
  <mergeCells count="7">
    <mergeCell ref="K46:R48"/>
    <mergeCell ref="K16:R16"/>
    <mergeCell ref="K5:R6"/>
    <mergeCell ref="K17:R18"/>
    <mergeCell ref="K22:R23"/>
    <mergeCell ref="K27:R28"/>
    <mergeCell ref="K30:R32"/>
  </mergeCells>
  <pageMargins left="0.59055118110236227" right="0.59055118110236227" top="0.59055118110236227" bottom="0.3937007874015748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</vt:lpstr>
      <vt:lpstr>БАЛЛЫ</vt:lpstr>
      <vt:lpstr>СРОКИ</vt:lpstr>
      <vt:lpstr>Лист1</vt:lpstr>
      <vt:lpstr>БАЛЛЫ!Область_печати</vt:lpstr>
      <vt:lpstr>СРОКИ!Область_печати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OLEG</cp:lastModifiedBy>
  <cp:lastPrinted>2020-08-12T05:58:19Z</cp:lastPrinted>
  <dcterms:created xsi:type="dcterms:W3CDTF">2019-10-03T05:08:16Z</dcterms:created>
  <dcterms:modified xsi:type="dcterms:W3CDTF">2020-08-12T06:03:43Z</dcterms:modified>
</cp:coreProperties>
</file>